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date1904="1" showInkAnnotation="0" autoCompressPictures="0"/>
  <bookViews>
    <workbookView xWindow="1880" yWindow="40" windowWidth="34620" windowHeight="18800" tabRatio="500"/>
  </bookViews>
  <sheets>
    <sheet name="Groups" sheetId="1" r:id="rId1"/>
  </sheets>
  <definedNames>
    <definedName name="block">Groups!$N$3:$AB$86</definedName>
    <definedName name="_xlnm.Print_Area" localSheetId="0">Groups!$A$1:$L$184</definedName>
    <definedName name="x">Groups!$N$3:$AB$184</definedName>
    <definedName name="y">Groups!$N$4</definedName>
    <definedName name="z">Groups!$N$3:$AB$23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2" i="1" l="1"/>
  <c r="G23" i="1"/>
  <c r="V4" i="1"/>
  <c r="AH6" i="1"/>
  <c r="V5" i="1"/>
  <c r="V6" i="1"/>
  <c r="V7" i="1"/>
  <c r="V8" i="1"/>
  <c r="V9" i="1"/>
  <c r="V10" i="1"/>
  <c r="V11" i="1"/>
  <c r="V12" i="1"/>
  <c r="V13" i="1"/>
  <c r="V14" i="1"/>
  <c r="V15" i="1"/>
  <c r="V16" i="1"/>
  <c r="V17" i="1"/>
  <c r="V18" i="1"/>
  <c r="V19" i="1"/>
  <c r="V20" i="1"/>
  <c r="V21" i="1"/>
  <c r="V22" i="1"/>
  <c r="V23" i="1"/>
  <c r="X4" i="1"/>
  <c r="AH10" i="1"/>
  <c r="X5" i="1"/>
  <c r="X6" i="1"/>
  <c r="X7" i="1"/>
  <c r="X8" i="1"/>
  <c r="X9" i="1"/>
  <c r="X10" i="1"/>
  <c r="X11" i="1"/>
  <c r="X12" i="1"/>
  <c r="X13" i="1"/>
  <c r="X14" i="1"/>
  <c r="X15" i="1"/>
  <c r="X16" i="1"/>
  <c r="X17" i="1"/>
  <c r="X18" i="1"/>
  <c r="X19" i="1"/>
  <c r="X20" i="1"/>
  <c r="X21" i="1"/>
  <c r="X22" i="1"/>
  <c r="X23" i="1"/>
  <c r="Y4" i="1"/>
  <c r="AH9" i="1"/>
  <c r="Y5" i="1"/>
  <c r="Y6" i="1"/>
  <c r="Y7" i="1"/>
  <c r="Y8" i="1"/>
  <c r="Y9" i="1"/>
  <c r="Y10" i="1"/>
  <c r="Y11" i="1"/>
  <c r="Y12" i="1"/>
  <c r="Y13" i="1"/>
  <c r="Y14" i="1"/>
  <c r="Y15" i="1"/>
  <c r="Y16" i="1"/>
  <c r="Y17" i="1"/>
  <c r="Y18" i="1"/>
  <c r="Y19" i="1"/>
  <c r="Y20" i="1"/>
  <c r="Y21" i="1"/>
  <c r="Y22" i="1"/>
  <c r="Y23" i="1"/>
  <c r="P20" i="1"/>
  <c r="R20" i="1"/>
  <c r="T20" i="1"/>
  <c r="AA20" i="1"/>
  <c r="P16" i="1"/>
  <c r="R16" i="1"/>
  <c r="T16" i="1"/>
  <c r="AA16" i="1"/>
  <c r="P8" i="1"/>
  <c r="R8" i="1"/>
  <c r="T8" i="1"/>
  <c r="AA8" i="1"/>
  <c r="P14" i="1"/>
  <c r="R14" i="1"/>
  <c r="T14" i="1"/>
  <c r="AA14" i="1"/>
  <c r="P4" i="1"/>
  <c r="R4" i="1"/>
  <c r="T4" i="1"/>
  <c r="AA4" i="1"/>
  <c r="P6" i="1"/>
  <c r="R6" i="1"/>
  <c r="T6" i="1"/>
  <c r="AA6" i="1"/>
  <c r="P23" i="1"/>
  <c r="R23" i="1"/>
  <c r="T23" i="1"/>
  <c r="AA23" i="1"/>
  <c r="P18" i="1"/>
  <c r="R18" i="1"/>
  <c r="T18" i="1"/>
  <c r="AA18" i="1"/>
  <c r="P19" i="1"/>
  <c r="R19" i="1"/>
  <c r="T19" i="1"/>
  <c r="AA19" i="1"/>
  <c r="P21" i="1"/>
  <c r="R21" i="1"/>
  <c r="T21" i="1"/>
  <c r="AA21" i="1"/>
  <c r="P9" i="1"/>
  <c r="R9" i="1"/>
  <c r="T9" i="1"/>
  <c r="AA9" i="1"/>
  <c r="P7" i="1"/>
  <c r="P22" i="1"/>
  <c r="P13" i="1"/>
  <c r="P11" i="1"/>
  <c r="P10" i="1"/>
  <c r="P12" i="1"/>
  <c r="P15" i="1"/>
  <c r="P17" i="1"/>
  <c r="P5" i="1"/>
  <c r="AH12" i="1"/>
  <c r="AH5" i="1"/>
  <c r="AH8" i="1"/>
  <c r="AH4" i="1"/>
  <c r="AI10" i="1"/>
  <c r="AI6" i="1"/>
  <c r="T12" i="1"/>
  <c r="T10" i="1"/>
  <c r="T13" i="1"/>
  <c r="T15" i="1"/>
  <c r="T17" i="1"/>
  <c r="T5" i="1"/>
  <c r="T22" i="1"/>
  <c r="T11" i="1"/>
  <c r="T7" i="1"/>
  <c r="R5" i="1"/>
  <c r="R13" i="1"/>
  <c r="R12" i="1"/>
  <c r="R7" i="1"/>
  <c r="R22" i="1"/>
  <c r="R15" i="1"/>
  <c r="R10" i="1"/>
  <c r="R17" i="1"/>
  <c r="R11" i="1"/>
  <c r="AA15" i="1"/>
  <c r="AA11" i="1"/>
  <c r="AA5" i="1"/>
  <c r="AA12" i="1"/>
  <c r="AA7" i="1"/>
  <c r="AA17" i="1"/>
  <c r="AA10" i="1"/>
  <c r="AA13" i="1"/>
  <c r="AA22" i="1"/>
  <c r="AJ20" i="1"/>
  <c r="G5" i="1"/>
  <c r="G6" i="1"/>
  <c r="G7" i="1"/>
  <c r="G8" i="1"/>
  <c r="G9" i="1"/>
  <c r="G10" i="1"/>
  <c r="G11" i="1"/>
  <c r="G12" i="1"/>
  <c r="G13" i="1"/>
  <c r="G14" i="1"/>
  <c r="G15" i="1"/>
  <c r="G16" i="1"/>
  <c r="G17" i="1"/>
  <c r="G18" i="1"/>
  <c r="G19" i="1"/>
  <c r="G20" i="1"/>
  <c r="G21" i="1"/>
  <c r="G4" i="1"/>
  <c r="L3" i="1"/>
  <c r="K3" i="1"/>
  <c r="J3" i="1"/>
</calcChain>
</file>

<file path=xl/sharedStrings.xml><?xml version="1.0" encoding="utf-8"?>
<sst xmlns="http://schemas.openxmlformats.org/spreadsheetml/2006/main" count="268" uniqueCount="120">
  <si>
    <t>PosPsy for clinical benefits</t>
  </si>
  <si>
    <t>False praise: self-esteem vs. resilience</t>
  </si>
  <si>
    <t>Altruism, eudaimonia, and meaning in life</t>
  </si>
  <si>
    <t>Topic</t>
  </si>
  <si>
    <t>Maria</t>
  </si>
  <si>
    <t>Emily</t>
  </si>
  <si>
    <t>Cross-teach group</t>
  </si>
  <si>
    <t>Name</t>
  </si>
  <si>
    <t>A</t>
  </si>
  <si>
    <t>B</t>
  </si>
  <si>
    <t>C</t>
  </si>
  <si>
    <t>D</t>
  </si>
  <si>
    <t>E</t>
  </si>
  <si>
    <t>James</t>
  </si>
  <si>
    <t>Robert</t>
  </si>
  <si>
    <t>Olga</t>
  </si>
  <si>
    <t>Harry</t>
  </si>
  <si>
    <t>Sarah</t>
  </si>
  <si>
    <t>Self-teach group</t>
  </si>
  <si>
    <t>Constants etc.</t>
  </si>
  <si>
    <t>Nmb OF type1 groups:</t>
  </si>
  <si>
    <t>Nmb OF type2 groups:</t>
  </si>
  <si>
    <t>F</t>
  </si>
  <si>
    <t>PosPsy for non-clinical benefits</t>
  </si>
  <si>
    <t>Writing cures</t>
  </si>
  <si>
    <t>Owning a pet animal</t>
  </si>
  <si>
    <t>Table of topics</t>
  </si>
  <si>
    <t>Calc random</t>
  </si>
  <si>
    <t>Freeze random</t>
  </si>
  <si>
    <t>calc. Self-teach group</t>
  </si>
  <si>
    <t>Freeze Self-teach group</t>
  </si>
  <si>
    <t>Freeze Cross-teach group</t>
  </si>
  <si>
    <t>Table 1: by name</t>
  </si>
  <si>
    <t>Table 2:  by self-teach group</t>
  </si>
  <si>
    <t>Table 3:  by cross-teach group</t>
  </si>
  <si>
    <t>Tim</t>
  </si>
  <si>
    <t>Zak</t>
  </si>
  <si>
    <t>Yolanda</t>
  </si>
  <si>
    <t>MAX in type1 group:</t>
  </si>
  <si>
    <t>MIN in type1 group:</t>
  </si>
  <si>
    <t>MAX in type2 group:</t>
  </si>
  <si>
    <t>MIN in type2 group:</t>
  </si>
  <si>
    <t>Class size tot:</t>
  </si>
  <si>
    <t>Fname</t>
  </si>
  <si>
    <t>Sname</t>
  </si>
  <si>
    <t>Ian</t>
  </si>
  <si>
    <t>Ken</t>
  </si>
  <si>
    <t>Uriah</t>
  </si>
  <si>
    <t>Hera</t>
  </si>
  <si>
    <t>Penny</t>
  </si>
  <si>
    <t>Xena</t>
  </si>
  <si>
    <t>Zoe</t>
  </si>
  <si>
    <t>Logan</t>
  </si>
  <si>
    <t>Quick</t>
  </si>
  <si>
    <t>Wood</t>
  </si>
  <si>
    <t>Gratitude and Education</t>
  </si>
  <si>
    <t xml:space="preserve"> Balanced time perspective</t>
  </si>
  <si>
    <t>rem</t>
  </si>
  <si>
    <t>Austen</t>
  </si>
  <si>
    <t>Black</t>
  </si>
  <si>
    <t>Evans</t>
  </si>
  <si>
    <t>Good</t>
  </si>
  <si>
    <t>Newton</t>
  </si>
  <si>
    <t>Paget</t>
  </si>
  <si>
    <t>Vine</t>
  </si>
  <si>
    <t>Zipf</t>
  </si>
  <si>
    <t>algo1  CALC Cross-teach group</t>
  </si>
  <si>
    <t>algo 2   CALC Cross-teach group</t>
  </si>
  <si>
    <t>Name S,F</t>
  </si>
  <si>
    <t>Name F  S</t>
  </si>
  <si>
    <t>Newton, Maria</t>
  </si>
  <si>
    <t>Paget, Xena</t>
  </si>
  <si>
    <t>Maria  Newton</t>
  </si>
  <si>
    <t>Xena  Paget</t>
  </si>
  <si>
    <t xml:space="preserve">
In this case, every learner hears every topic and gets to inform 4 or 5 others of their own.  A report-back in self-teach groups could pool all 18 topics in principle.
In this case, with a class size that is a prime number,  groups of the same kind have to vary in size by 1 as the class size isn't exactly divisible.</t>
  </si>
  <si>
    <t>Freeze  
Name S,F</t>
  </si>
  <si>
    <t>Freeze 
Name F  S</t>
  </si>
  <si>
    <t>Foot</t>
  </si>
  <si>
    <t>Knight</t>
  </si>
  <si>
    <t>Knight, Hera</t>
  </si>
  <si>
    <t>Austen, Ian</t>
  </si>
  <si>
    <t>Wood, Emily</t>
  </si>
  <si>
    <t>Zipf, Harry</t>
  </si>
  <si>
    <t>Vine, Maria</t>
  </si>
  <si>
    <t>Quick, Robert</t>
  </si>
  <si>
    <t>Paget, Sarah</t>
  </si>
  <si>
    <t>Ian  Austen</t>
  </si>
  <si>
    <t>Hera  Knight</t>
  </si>
  <si>
    <t>Sarah  Paget</t>
  </si>
  <si>
    <t>Robert  Quick</t>
  </si>
  <si>
    <t>Maria  Vine</t>
  </si>
  <si>
    <t>Emily  Wood</t>
  </si>
  <si>
    <t>Harry  Zipf</t>
  </si>
  <si>
    <t>(Spec. 1)
manual</t>
  </si>
  <si>
    <t>calc all</t>
  </si>
  <si>
    <t>Cross-teach group (calc. letter)</t>
  </si>
  <si>
    <t xml:space="preserve">
INSTRUCTIONS
1) Insert names (any order);  (calc auto) and freeze names.
  Use builtin CondFormat for dup values on names cols
2) Freeze random.  Resort by random
     (Group1s calc automatic) 
3) Freeze topic group.
4) Resort by type1 group, then name.
5) Freeze cross-teach group (from algo1)
      both number (1) and letter (A) cols.
6) Resort by name.  Copy across values for table1 (by name).
7) Resort by type1 group, then type2
8) Copy across (values) for table 2 (by topic)
9) Resort by type2 group, then type1
10) Copy across table 3 (by cross-teach): 
         names, self-teach, cross-teach.
Use &lt;ctrl&gt;&lt;SHIFT&gt;&lt;downArr&gt; for values select.
</t>
  </si>
  <si>
    <t>Foot, Ken</t>
  </si>
  <si>
    <t>Knight, Penny</t>
  </si>
  <si>
    <t>Evans, Uriah</t>
  </si>
  <si>
    <t>Quick, Zak</t>
  </si>
  <si>
    <t>Austen, Penny</t>
  </si>
  <si>
    <t>Black, Zoe</t>
  </si>
  <si>
    <t>Good, Emily</t>
  </si>
  <si>
    <t>Logan, James</t>
  </si>
  <si>
    <t>Quick, Olga</t>
  </si>
  <si>
    <t>Vine, Tim</t>
  </si>
  <si>
    <t>Zipf, Yolanda</t>
  </si>
  <si>
    <t>Ken  Foot</t>
  </si>
  <si>
    <t>Penny  Knight</t>
  </si>
  <si>
    <t>Uriah  Evans</t>
  </si>
  <si>
    <t>Zak  Quick</t>
  </si>
  <si>
    <t>Penny  Austen</t>
  </si>
  <si>
    <t>Zoe  Black</t>
  </si>
  <si>
    <t>Emily  Good</t>
  </si>
  <si>
    <t>James  Logan</t>
  </si>
  <si>
    <t>Olga  Quick</t>
  </si>
  <si>
    <t>Tim  Vine</t>
  </si>
  <si>
    <t>Yolanda  Zipf</t>
  </si>
  <si>
    <t>In this example,  caseX:
Class size = 20
31 groups of 5 or 6 for expert / self-teach groups.
31 groups of 5 or 6 for jigsaw / cross-teach groups.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</si>
</sst>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Verdana"/>
    </font>
    <font>
      <b/>
      <sz val="10"/>
      <name val="Verdana"/>
    </font>
    <font>
      <sz val="8"/>
      <name val="Verdana"/>
    </font>
    <font>
      <sz val="12"/>
      <name val="Times"/>
    </font>
    <font>
      <b/>
      <sz val="12"/>
      <name val="Times"/>
    </font>
    <font>
      <u/>
      <sz val="10"/>
      <color theme="10"/>
      <name val="Verdana"/>
    </font>
    <font>
      <u/>
      <sz val="10"/>
      <color theme="11"/>
      <name val="Verdana"/>
    </font>
    <font>
      <sz val="10"/>
      <name val="Times"/>
    </font>
    <font>
      <b/>
      <sz val="14"/>
      <name val="Times"/>
    </font>
    <font>
      <sz val="14"/>
      <name val="Times"/>
    </font>
    <font>
      <u/>
      <sz val="10"/>
      <name val="Verdana"/>
    </font>
    <font>
      <i/>
      <sz val="10"/>
      <name val="Verdana"/>
    </font>
    <font>
      <b/>
      <i/>
      <sz val="14"/>
      <name val="Times"/>
    </font>
    <font>
      <b/>
      <i/>
      <sz val="12"/>
      <name val="Times"/>
    </font>
    <font>
      <i/>
      <sz val="12"/>
      <name val="Times"/>
    </font>
    <font>
      <i/>
      <sz val="9"/>
      <name val="Verdana"/>
    </font>
    <font>
      <b/>
      <i/>
      <sz val="9"/>
      <name val="Times"/>
    </font>
    <font>
      <i/>
      <sz val="9"/>
      <name val="Times"/>
    </font>
    <font>
      <sz val="12"/>
      <name val="Cambria"/>
    </font>
  </fonts>
  <fills count="2">
    <fill>
      <patternFill patternType="none"/>
    </fill>
    <fill>
      <patternFill patternType="gray125"/>
    </fill>
  </fills>
  <borders count="12">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51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72">
    <xf numFmtId="0" fontId="0" fillId="0" borderId="0" xfId="0"/>
    <xf numFmtId="0" fontId="3" fillId="0" borderId="0" xfId="0" applyFont="1" applyBorder="1" applyAlignment="1">
      <alignment horizontal="center"/>
    </xf>
    <xf numFmtId="0" fontId="3" fillId="0" borderId="1" xfId="0" applyFont="1" applyBorder="1" applyAlignment="1">
      <alignment horizontal="left"/>
    </xf>
    <xf numFmtId="0" fontId="3" fillId="0" borderId="0" xfId="0" applyFont="1" applyBorder="1" applyAlignment="1">
      <alignment horizontal="left"/>
    </xf>
    <xf numFmtId="0" fontId="4" fillId="0" borderId="0" xfId="0" applyFont="1" applyBorder="1" applyAlignment="1">
      <alignment horizontal="center" wrapText="1"/>
    </xf>
    <xf numFmtId="0" fontId="4" fillId="0" borderId="0" xfId="0" applyFont="1" applyBorder="1" applyAlignment="1">
      <alignment horizontal="left" wrapText="1"/>
    </xf>
    <xf numFmtId="49" fontId="0" fillId="0" borderId="0" xfId="0" applyNumberFormat="1" applyBorder="1" applyAlignment="1">
      <alignment horizontal="center"/>
    </xf>
    <xf numFmtId="0" fontId="0" fillId="0" borderId="0" xfId="0" applyBorder="1"/>
    <xf numFmtId="0" fontId="0" fillId="0" borderId="0" xfId="0" applyBorder="1" applyAlignment="1">
      <alignment horizontal="left"/>
    </xf>
    <xf numFmtId="0" fontId="0" fillId="0" borderId="0" xfId="0" applyBorder="1" applyAlignment="1">
      <alignment horizontal="center"/>
    </xf>
    <xf numFmtId="0" fontId="1" fillId="0" borderId="0"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horizontal="left" wrapText="1"/>
    </xf>
    <xf numFmtId="0" fontId="1" fillId="0" borderId="0" xfId="0" applyFont="1" applyBorder="1" applyAlignment="1">
      <alignment horizontal="right" wrapText="1"/>
    </xf>
    <xf numFmtId="0" fontId="0" fillId="0" borderId="0" xfId="0" applyBorder="1" applyAlignment="1">
      <alignment horizontal="right"/>
    </xf>
    <xf numFmtId="0" fontId="1" fillId="0" borderId="0" xfId="0" applyFont="1" applyBorder="1" applyAlignment="1">
      <alignment horizontal="right"/>
    </xf>
    <xf numFmtId="0" fontId="1" fillId="0" borderId="0" xfId="0" applyFont="1" applyBorder="1"/>
    <xf numFmtId="0" fontId="7" fillId="0" borderId="0" xfId="0" applyFont="1" applyAlignment="1">
      <alignment horizontal="left"/>
    </xf>
    <xf numFmtId="49" fontId="3" fillId="0" borderId="0" xfId="0" applyNumberFormat="1" applyFont="1" applyFill="1" applyBorder="1" applyAlignment="1">
      <alignment horizontal="left"/>
    </xf>
    <xf numFmtId="0" fontId="8" fillId="0" borderId="0" xfId="0" applyFont="1" applyBorder="1" applyAlignment="1">
      <alignment horizontal="center"/>
    </xf>
    <xf numFmtId="49" fontId="8" fillId="0" borderId="0"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49" fontId="0" fillId="0" borderId="0" xfId="0" applyNumberFormat="1" applyBorder="1"/>
    <xf numFmtId="0" fontId="3" fillId="0" borderId="0" xfId="0" applyFont="1" applyFill="1" applyBorder="1" applyAlignment="1">
      <alignment horizontal="left"/>
    </xf>
    <xf numFmtId="0" fontId="3" fillId="0" borderId="7" xfId="0" applyFont="1" applyBorder="1" applyAlignment="1">
      <alignment horizontal="left"/>
    </xf>
    <xf numFmtId="49" fontId="10" fillId="0" borderId="0" xfId="0" applyNumberFormat="1" applyFont="1" applyBorder="1"/>
    <xf numFmtId="0" fontId="3" fillId="0" borderId="0" xfId="0" applyFont="1" applyFill="1" applyBorder="1" applyAlignment="1">
      <alignment horizontal="center"/>
    </xf>
    <xf numFmtId="0" fontId="1" fillId="0" borderId="0" xfId="0" applyFont="1" applyBorder="1" applyAlignment="1">
      <alignment horizontal="center" wrapText="1"/>
    </xf>
    <xf numFmtId="0" fontId="10" fillId="0" borderId="0" xfId="0" applyFont="1" applyBorder="1" applyAlignment="1">
      <alignment horizontal="center"/>
    </xf>
    <xf numFmtId="0" fontId="0" fillId="0" borderId="0" xfId="0" applyBorder="1" applyAlignment="1">
      <alignment horizontal="center" wrapText="1"/>
    </xf>
    <xf numFmtId="0" fontId="7" fillId="0" borderId="0" xfId="0" applyFont="1" applyBorder="1" applyAlignment="1">
      <alignment horizontal="center"/>
    </xf>
    <xf numFmtId="49" fontId="7" fillId="0" borderId="0" xfId="0" applyNumberFormat="1" applyFont="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9" fontId="7" fillId="0" borderId="0" xfId="0" applyNumberFormat="1" applyFont="1" applyBorder="1" applyAlignment="1">
      <alignment horizontal="left"/>
    </xf>
    <xf numFmtId="0" fontId="7"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left" vertical="top" wrapText="1"/>
    </xf>
    <xf numFmtId="0" fontId="3" fillId="0" borderId="0" xfId="0" applyFont="1" applyBorder="1"/>
    <xf numFmtId="0" fontId="3" fillId="0" borderId="0" xfId="0" applyFont="1" applyAlignment="1">
      <alignment horizontal="left"/>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11" fillId="0" borderId="0" xfId="0" applyFont="1" applyBorder="1" applyAlignment="1">
      <alignment horizontal="center"/>
    </xf>
    <xf numFmtId="0" fontId="12" fillId="0" borderId="0" xfId="0" applyFont="1" applyBorder="1" applyAlignment="1">
      <alignment horizontal="center"/>
    </xf>
    <xf numFmtId="0" fontId="13" fillId="0" borderId="0" xfId="0" applyFont="1" applyBorder="1" applyAlignment="1">
      <alignment horizontal="center" wrapText="1"/>
    </xf>
    <xf numFmtId="0" fontId="15" fillId="0" borderId="0" xfId="0" applyFont="1" applyBorder="1" applyAlignment="1">
      <alignment horizontal="center"/>
    </xf>
    <xf numFmtId="0" fontId="16" fillId="0" borderId="0" xfId="0" applyFont="1" applyBorder="1" applyAlignment="1">
      <alignment horizontal="center"/>
    </xf>
    <xf numFmtId="0" fontId="16" fillId="0" borderId="0" xfId="0" applyFont="1" applyBorder="1" applyAlignment="1">
      <alignment horizontal="center" wrapText="1"/>
    </xf>
    <xf numFmtId="0" fontId="17" fillId="0" borderId="0" xfId="0" applyFont="1" applyBorder="1" applyAlignment="1">
      <alignment horizontal="center" wrapText="1"/>
    </xf>
    <xf numFmtId="0" fontId="14" fillId="0" borderId="0" xfId="0" applyFont="1" applyBorder="1" applyAlignment="1">
      <alignment horizontal="center"/>
    </xf>
    <xf numFmtId="0" fontId="3" fillId="0" borderId="0" xfId="0" applyFont="1" applyAlignment="1">
      <alignment vertical="center"/>
    </xf>
    <xf numFmtId="0" fontId="18" fillId="0" borderId="0" xfId="0" applyFont="1" applyAlignment="1">
      <alignment vertical="center"/>
    </xf>
    <xf numFmtId="0" fontId="0" fillId="0" borderId="0" xfId="0" applyFont="1" applyBorder="1" applyAlignment="1">
      <alignment horizontal="center" wrapText="1"/>
    </xf>
    <xf numFmtId="49" fontId="0" fillId="0" borderId="0" xfId="0" applyNumberFormat="1" applyFont="1" applyBorder="1"/>
    <xf numFmtId="0" fontId="0" fillId="0" borderId="0" xfId="0" applyFont="1" applyBorder="1" applyAlignment="1">
      <alignment horizontal="center"/>
    </xf>
    <xf numFmtId="0" fontId="8" fillId="0" borderId="0" xfId="0" applyFont="1" applyBorder="1" applyAlignment="1">
      <alignment horizontal="right"/>
    </xf>
    <xf numFmtId="0" fontId="3" fillId="0" borderId="0" xfId="0" applyFont="1" applyBorder="1" applyAlignment="1">
      <alignment horizontal="right"/>
    </xf>
    <xf numFmtId="0" fontId="0" fillId="0" borderId="1" xfId="0" applyBorder="1" applyAlignment="1">
      <alignment horizontal="left"/>
    </xf>
    <xf numFmtId="0" fontId="0" fillId="0" borderId="7" xfId="0" applyBorder="1" applyAlignment="1">
      <alignment horizontal="left"/>
    </xf>
    <xf numFmtId="0" fontId="0" fillId="0" borderId="0" xfId="0" applyBorder="1" applyAlignment="1">
      <alignment horizontal="center"/>
    </xf>
    <xf numFmtId="0" fontId="9" fillId="0" borderId="0" xfId="0" applyFont="1" applyBorder="1" applyAlignment="1">
      <alignment horizontal="left" vertical="top" wrapText="1"/>
    </xf>
    <xf numFmtId="0" fontId="0" fillId="0" borderId="0" xfId="0" applyBorder="1" applyAlignment="1">
      <alignment horizontal="center"/>
    </xf>
    <xf numFmtId="0" fontId="0" fillId="0" borderId="0" xfId="0" applyFont="1" applyBorder="1" applyAlignment="1">
      <alignment horizontal="left"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cellXfs>
  <cellStyles count="5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Normal" xfId="0" builtinId="0"/>
  </cellStyles>
  <dxfs count="32">
    <dxf>
      <fill>
        <patternFill>
          <bgColor rgb="FFFFC7CE"/>
        </patternFill>
      </fill>
    </dxf>
    <dxf>
      <fill>
        <patternFill patternType="solid">
          <fgColor indexed="64"/>
          <bgColor theme="0" tint="-0.34998626667073579"/>
        </patternFill>
      </fill>
    </dxf>
    <dxf>
      <fill>
        <patternFill patternType="solid">
          <fgColor indexed="64"/>
          <bgColor rgb="FFCCFFCC"/>
        </patternFill>
      </fill>
    </dxf>
    <dxf>
      <fill>
        <patternFill patternType="solid">
          <fgColor indexed="64"/>
          <bgColor rgb="FFFCFF96"/>
        </patternFill>
      </fill>
    </dxf>
    <dxf>
      <fill>
        <patternFill>
          <bgColor rgb="FFFFC7CE"/>
        </patternFill>
      </fill>
    </dxf>
    <dxf>
      <font>
        <u val="none"/>
        <color auto="1"/>
      </font>
      <fill>
        <patternFill patternType="solid">
          <fgColor indexed="64"/>
          <bgColor theme="3" tint="0.79998168889431442"/>
        </patternFill>
      </fill>
    </dxf>
    <dxf>
      <fill>
        <patternFill patternType="solid">
          <fgColor indexed="64"/>
          <bgColor rgb="FFFFD5AC"/>
        </patternFill>
      </fill>
    </dxf>
    <dxf>
      <fill>
        <patternFill patternType="solid">
          <fgColor indexed="64"/>
          <bgColor theme="0" tint="-0.34998626667073579"/>
        </patternFill>
      </fill>
    </dxf>
    <dxf>
      <fill>
        <patternFill patternType="solid">
          <fgColor indexed="64"/>
          <bgColor rgb="FFCCFFCC"/>
        </patternFill>
      </fill>
    </dxf>
    <dxf>
      <fill>
        <patternFill patternType="solid">
          <fgColor indexed="64"/>
          <bgColor rgb="FFFCFF96"/>
        </patternFill>
      </fill>
    </dxf>
    <dxf>
      <fill>
        <patternFill>
          <bgColor rgb="FFFFC7CE"/>
        </patternFill>
      </fill>
    </dxf>
    <dxf>
      <font>
        <u val="none"/>
        <color auto="1"/>
      </font>
      <fill>
        <patternFill patternType="solid">
          <fgColor indexed="64"/>
          <bgColor theme="3" tint="0.79998168889431442"/>
        </patternFill>
      </fill>
    </dxf>
    <dxf>
      <fill>
        <patternFill patternType="solid">
          <fgColor indexed="64"/>
          <bgColor rgb="FFFFD5AC"/>
        </patternFill>
      </fill>
    </dxf>
    <dxf>
      <fill>
        <patternFill patternType="solid">
          <fgColor indexed="64"/>
          <bgColor rgb="FFFFD5AC"/>
        </patternFill>
      </fill>
    </dxf>
    <dxf>
      <fill>
        <patternFill patternType="solid">
          <fgColor indexed="64"/>
          <bgColor theme="0" tint="-0.34998626667073579"/>
        </patternFill>
      </fill>
    </dxf>
    <dxf>
      <fill>
        <patternFill patternType="solid">
          <fgColor indexed="64"/>
          <bgColor rgb="FFCCFFCC"/>
        </patternFill>
      </fill>
    </dxf>
    <dxf>
      <fill>
        <patternFill patternType="solid">
          <fgColor indexed="64"/>
          <bgColor rgb="FFFCFF96"/>
        </patternFill>
      </fill>
    </dxf>
    <dxf>
      <fill>
        <patternFill>
          <bgColor rgb="FFFFC7CE"/>
        </patternFill>
      </fill>
    </dxf>
    <dxf>
      <font>
        <u val="none"/>
        <color auto="1"/>
      </font>
      <fill>
        <patternFill patternType="solid">
          <fgColor indexed="64"/>
          <bgColor theme="3" tint="0.79998168889431442"/>
        </patternFill>
      </fill>
    </dxf>
    <dxf>
      <fill>
        <patternFill patternType="solid">
          <fgColor indexed="64"/>
          <bgColor rgb="FFFFD5AC"/>
        </patternFill>
      </fill>
    </dxf>
    <dxf>
      <fill>
        <patternFill patternType="solid">
          <fgColor indexed="64"/>
          <bgColor rgb="FFCCFFCC"/>
        </patternFill>
      </fill>
    </dxf>
    <dxf>
      <fill>
        <patternFill patternType="solid">
          <fgColor indexed="64"/>
          <bgColor rgb="FFFDD5AD"/>
        </patternFill>
      </fill>
    </dxf>
    <dxf>
      <fill>
        <patternFill patternType="solid">
          <fgColor indexed="64"/>
          <bgColor theme="0" tint="-0.249977111117893"/>
        </patternFill>
      </fill>
    </dxf>
    <dxf>
      <fill>
        <patternFill patternType="solid">
          <fgColor indexed="64"/>
          <bgColor rgb="FFFCFF96"/>
        </patternFill>
      </fill>
    </dxf>
    <dxf>
      <font>
        <u val="none"/>
        <color auto="1"/>
      </font>
      <fill>
        <patternFill patternType="solid">
          <fgColor indexed="64"/>
          <bgColor theme="3" tint="0.79998168889431442"/>
        </patternFill>
      </fill>
    </dxf>
    <dxf>
      <fill>
        <patternFill>
          <bgColor rgb="FFFFC7CE"/>
        </patternFill>
      </fill>
    </dxf>
    <dxf>
      <fill>
        <patternFill patternType="solid">
          <fgColor indexed="64"/>
          <bgColor rgb="FFCCFFCC"/>
        </patternFill>
      </fill>
    </dxf>
    <dxf>
      <fill>
        <patternFill patternType="solid">
          <fgColor indexed="64"/>
          <bgColor rgb="FFFDD5AD"/>
        </patternFill>
      </fill>
    </dxf>
    <dxf>
      <fill>
        <patternFill patternType="solid">
          <fgColor indexed="64"/>
          <bgColor theme="0" tint="-0.249977111117893"/>
        </patternFill>
      </fill>
    </dxf>
    <dxf>
      <fill>
        <patternFill patternType="solid">
          <fgColor indexed="64"/>
          <bgColor rgb="FFFCFF96"/>
        </patternFill>
      </fill>
    </dxf>
    <dxf>
      <font>
        <u val="none"/>
        <color auto="1"/>
      </font>
      <fill>
        <patternFill patternType="solid">
          <fgColor indexed="64"/>
          <bgColor theme="3" tint="0.79998168889431442"/>
        </patternFill>
      </fill>
    </dxf>
    <dxf>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R243"/>
  <sheetViews>
    <sheetView tabSelected="1" workbookViewId="0">
      <selection activeCell="H32" sqref="H32"/>
    </sheetView>
  </sheetViews>
  <sheetFormatPr baseColWidth="10" defaultRowHeight="14" x14ac:dyDescent="0"/>
  <cols>
    <col min="1" max="1" width="15.5703125" style="42" customWidth="1"/>
    <col min="2" max="2" width="5.5703125" style="7" customWidth="1"/>
    <col min="3" max="3" width="6.140625" style="1" customWidth="1"/>
    <col min="4" max="4" width="10.7109375" style="7"/>
    <col min="5" max="5" width="14.140625" style="1" customWidth="1"/>
    <col min="6" max="6" width="7.140625" style="1" customWidth="1"/>
    <col min="7" max="7" width="30.140625" style="8" customWidth="1"/>
    <col min="8" max="8" width="6.7109375" style="1" customWidth="1"/>
    <col min="9" max="10" width="12.5703125" style="9" customWidth="1"/>
    <col min="11" max="11" width="15" style="8" customWidth="1"/>
    <col min="12" max="12" width="8.140625" style="9" customWidth="1"/>
    <col min="13" max="13" width="11.28515625" style="9" customWidth="1"/>
    <col min="14" max="15" width="7.7109375" style="9" customWidth="1"/>
    <col min="16" max="17" width="11.7109375" style="9" customWidth="1"/>
    <col min="18" max="18" width="12.42578125" style="9" customWidth="1"/>
    <col min="19" max="19" width="14" style="9" customWidth="1"/>
    <col min="20" max="20" width="11.28515625" style="9" customWidth="1"/>
    <col min="21" max="21" width="11.28515625" style="32" customWidth="1"/>
    <col min="22" max="22" width="8.42578125" style="9" customWidth="1"/>
    <col min="23" max="23" width="10.7109375" style="37"/>
    <col min="24" max="24" width="10.28515625" style="9" customWidth="1"/>
    <col min="25" max="25" width="7.28515625" style="50" customWidth="1"/>
    <col min="26" max="26" width="9.28515625" style="47" customWidth="1"/>
    <col min="27" max="27" width="10" style="9" customWidth="1"/>
    <col min="28" max="28" width="12.28515625" style="9" customWidth="1"/>
    <col min="29" max="29" width="6.42578125" style="9" customWidth="1"/>
    <col min="30" max="30" width="6" style="9" customWidth="1"/>
    <col min="31" max="31" width="4.28515625" style="6" customWidth="1"/>
    <col min="32" max="32" width="11.5703125" style="24" customWidth="1"/>
    <col min="33" max="33" width="9.42578125" style="9" customWidth="1"/>
    <col min="34" max="34" width="5.28515625" style="9" customWidth="1"/>
    <col min="35" max="35" width="6.42578125" style="14" customWidth="1"/>
    <col min="36" max="36" width="41" style="7" customWidth="1"/>
    <col min="37" max="37" width="14.85546875" style="7" customWidth="1"/>
    <col min="38" max="38" width="10.140625" style="7" customWidth="1"/>
    <col min="39" max="39" width="7.7109375" style="9" customWidth="1"/>
    <col min="40" max="16384" width="10.7109375" style="7"/>
  </cols>
  <sheetData>
    <row r="1" spans="1:44" ht="124" customHeight="1">
      <c r="A1" s="41"/>
      <c r="B1" s="65" t="s">
        <v>119</v>
      </c>
      <c r="C1" s="65"/>
      <c r="D1" s="65"/>
      <c r="E1" s="65"/>
      <c r="F1" s="65"/>
      <c r="G1" s="65"/>
      <c r="H1" s="65" t="s">
        <v>74</v>
      </c>
      <c r="I1" s="65"/>
      <c r="J1" s="65"/>
      <c r="K1" s="65"/>
      <c r="L1" s="65"/>
      <c r="AM1" s="3"/>
    </row>
    <row r="2" spans="1:44" s="19" customFormat="1" ht="19" customHeight="1">
      <c r="A2" s="68" t="s">
        <v>32</v>
      </c>
      <c r="B2" s="69"/>
      <c r="C2" s="70"/>
      <c r="E2" s="71" t="s">
        <v>33</v>
      </c>
      <c r="F2" s="71"/>
      <c r="G2" s="71"/>
      <c r="H2" s="71"/>
      <c r="J2" s="68" t="s">
        <v>34</v>
      </c>
      <c r="K2" s="69"/>
      <c r="L2" s="70"/>
      <c r="Y2" s="51"/>
      <c r="Z2" s="48"/>
      <c r="AE2" s="20"/>
      <c r="AF2" s="20"/>
      <c r="AI2" s="60"/>
      <c r="AJ2" s="57"/>
      <c r="AM2" s="3"/>
    </row>
    <row r="3" spans="1:44" s="10" customFormat="1" ht="61" customHeight="1">
      <c r="A3" s="5" t="s">
        <v>7</v>
      </c>
      <c r="B3" s="4" t="s">
        <v>18</v>
      </c>
      <c r="C3" s="4" t="s">
        <v>6</v>
      </c>
      <c r="E3" s="4" t="s">
        <v>7</v>
      </c>
      <c r="F3" s="4" t="s">
        <v>18</v>
      </c>
      <c r="G3" s="5" t="s">
        <v>3</v>
      </c>
      <c r="H3" s="4" t="s">
        <v>6</v>
      </c>
      <c r="I3" s="4"/>
      <c r="J3" s="4" t="str">
        <f>H3</f>
        <v>Cross-teach group</v>
      </c>
      <c r="K3" s="5" t="str">
        <f>E3</f>
        <v>Name</v>
      </c>
      <c r="L3" s="4" t="str">
        <f>F3</f>
        <v>Self-teach group</v>
      </c>
      <c r="M3" s="4"/>
      <c r="N3" s="5" t="s">
        <v>43</v>
      </c>
      <c r="O3" s="5" t="s">
        <v>44</v>
      </c>
      <c r="P3" s="5" t="s">
        <v>68</v>
      </c>
      <c r="Q3" s="5" t="s">
        <v>75</v>
      </c>
      <c r="R3" s="5" t="s">
        <v>69</v>
      </c>
      <c r="S3" s="5" t="s">
        <v>76</v>
      </c>
      <c r="T3" s="4" t="s">
        <v>27</v>
      </c>
      <c r="U3" s="4" t="s">
        <v>28</v>
      </c>
      <c r="V3" s="4" t="s">
        <v>29</v>
      </c>
      <c r="W3" s="4" t="s">
        <v>30</v>
      </c>
      <c r="X3" s="4" t="s">
        <v>66</v>
      </c>
      <c r="Y3" s="52" t="s">
        <v>67</v>
      </c>
      <c r="Z3" s="49" t="s">
        <v>31</v>
      </c>
      <c r="AA3" s="4" t="s">
        <v>95</v>
      </c>
      <c r="AB3" s="4" t="s">
        <v>31</v>
      </c>
      <c r="AC3" s="4"/>
      <c r="AD3" s="4"/>
      <c r="AE3" s="4"/>
      <c r="AF3" s="13" t="s">
        <v>19</v>
      </c>
      <c r="AG3" s="29" t="s">
        <v>93</v>
      </c>
      <c r="AH3" s="29" t="s">
        <v>94</v>
      </c>
      <c r="AI3" s="29" t="s">
        <v>57</v>
      </c>
      <c r="AJ3" s="67" t="s">
        <v>96</v>
      </c>
      <c r="AM3" s="3"/>
    </row>
    <row r="4" spans="1:44" ht="14" customHeight="1">
      <c r="A4" s="3" t="s">
        <v>80</v>
      </c>
      <c r="B4" s="38">
        <v>3</v>
      </c>
      <c r="C4" s="1" t="s">
        <v>10</v>
      </c>
      <c r="E4" s="44" t="s">
        <v>112</v>
      </c>
      <c r="F4" s="39">
        <v>1</v>
      </c>
      <c r="G4" s="2" t="str">
        <f t="shared" ref="G4:G23" si="0">VLOOKUP(F4,$AI$22:$AJ$121,2)</f>
        <v xml:space="preserve"> Balanced time perspective</v>
      </c>
      <c r="H4" s="21" t="s">
        <v>8</v>
      </c>
      <c r="I4" s="1"/>
      <c r="J4" s="1" t="s">
        <v>8</v>
      </c>
      <c r="K4" s="1" t="s">
        <v>112</v>
      </c>
      <c r="L4" s="38">
        <v>1</v>
      </c>
      <c r="M4" s="12"/>
      <c r="N4" s="3" t="s">
        <v>49</v>
      </c>
      <c r="O4" s="3" t="s">
        <v>58</v>
      </c>
      <c r="P4" s="3" t="str">
        <f t="shared" ref="P4:P23" si="1">O4&amp;", " &amp;N4</f>
        <v>Austen, Penny</v>
      </c>
      <c r="Q4" s="3" t="s">
        <v>101</v>
      </c>
      <c r="R4" s="1" t="str">
        <f t="shared" ref="R4:R23" si="2">N4&amp;"  " &amp;O4</f>
        <v>Penny  Austen</v>
      </c>
      <c r="S4" s="1" t="s">
        <v>112</v>
      </c>
      <c r="T4" s="12">
        <f t="shared" ref="T4:T23" ca="1" si="3">IF(RIGHT(N4,1)="Y",1+RAND(),RAND())</f>
        <v>1.5409311756939295</v>
      </c>
      <c r="U4" s="12">
        <v>1.1648297105191787</v>
      </c>
      <c r="V4" s="11">
        <f t="shared" ref="V4:V23" si="4">IF(ISNUMBER(V3),1+MOD(V3,$AH$6),1)</f>
        <v>1</v>
      </c>
      <c r="W4" s="38">
        <v>1</v>
      </c>
      <c r="X4" s="11">
        <f t="shared" ref="X4:X23" si="5">IF(ISNUMBER(X3),1+MOD(X3,$AH$10),1)</f>
        <v>1</v>
      </c>
      <c r="Y4" s="53">
        <f>IF(ISNUMBER(Y3),IF(COUNTIF(Y$3:Y3,"=" &amp; Y3)&gt;=$AH$9,IF(Y3&gt;=$AH$10,1,Y3+1),Y3),1)</f>
        <v>1</v>
      </c>
      <c r="Z4" s="54">
        <v>1</v>
      </c>
      <c r="AA4" s="1" t="str">
        <f t="shared" ref="AA4:AA23" si="6">CHAR(Z4+64)</f>
        <v>A</v>
      </c>
      <c r="AB4" s="1" t="s">
        <v>8</v>
      </c>
      <c r="AC4" s="1"/>
      <c r="AD4" s="1"/>
      <c r="AE4" s="11"/>
      <c r="AF4" s="14" t="s">
        <v>38</v>
      </c>
      <c r="AH4" s="9">
        <f>IF(ISNUMBER(AG4), AG4, IF(ISNUMBER(AG5), AG5+IF(MOD($AG$12,AG5),1,0),IF(ISNUMBER(AG6), ROUNDDOWN($AG$12/AG6,0)+1, -1)))</f>
        <v>4</v>
      </c>
      <c r="AI4" s="9"/>
      <c r="AJ4" s="67"/>
      <c r="AM4" s="3"/>
    </row>
    <row r="5" spans="1:44" ht="14" customHeight="1">
      <c r="A5" s="3" t="s">
        <v>101</v>
      </c>
      <c r="B5" s="38">
        <v>1</v>
      </c>
      <c r="C5" s="1" t="s">
        <v>8</v>
      </c>
      <c r="E5" s="45" t="s">
        <v>110</v>
      </c>
      <c r="F5" s="1">
        <v>1</v>
      </c>
      <c r="G5" s="3" t="str">
        <f t="shared" si="0"/>
        <v xml:space="preserve"> Balanced time perspective</v>
      </c>
      <c r="H5" s="22" t="s">
        <v>9</v>
      </c>
      <c r="I5" s="1"/>
      <c r="J5" s="1" t="s">
        <v>8</v>
      </c>
      <c r="K5" s="1" t="s">
        <v>92</v>
      </c>
      <c r="L5" s="38">
        <v>2</v>
      </c>
      <c r="M5" s="12"/>
      <c r="N5" s="3" t="s">
        <v>16</v>
      </c>
      <c r="O5" s="3" t="s">
        <v>65</v>
      </c>
      <c r="P5" s="3" t="str">
        <f t="shared" si="1"/>
        <v>Zipf, Harry</v>
      </c>
      <c r="Q5" s="3" t="s">
        <v>82</v>
      </c>
      <c r="R5" s="1" t="str">
        <f t="shared" si="2"/>
        <v>Harry  Zipf</v>
      </c>
      <c r="S5" s="1" t="s">
        <v>92</v>
      </c>
      <c r="T5" s="12">
        <f t="shared" ca="1" si="3"/>
        <v>1.9942529089931837</v>
      </c>
      <c r="U5" s="12">
        <v>1.5024500706577126</v>
      </c>
      <c r="V5" s="11">
        <f t="shared" si="4"/>
        <v>2</v>
      </c>
      <c r="W5" s="38">
        <v>2</v>
      </c>
      <c r="X5" s="11">
        <f t="shared" si="5"/>
        <v>2</v>
      </c>
      <c r="Y5" s="53">
        <f>IF(ISNUMBER(Y4),IF(COUNTIF(Y$3:Y4,"=" &amp; Y4)&gt;=$AH$9,IF(Y4&gt;=$AH$10,1,Y4+1),Y4),1)</f>
        <v>1</v>
      </c>
      <c r="Z5" s="54">
        <v>1</v>
      </c>
      <c r="AA5" s="1" t="str">
        <f t="shared" si="6"/>
        <v>A</v>
      </c>
      <c r="AB5" s="1" t="s">
        <v>8</v>
      </c>
      <c r="AC5" s="1"/>
      <c r="AD5" s="1"/>
      <c r="AE5" s="11"/>
      <c r="AF5" s="14" t="s">
        <v>39</v>
      </c>
      <c r="AG5" s="9">
        <v>4</v>
      </c>
      <c r="AH5" s="9">
        <f>IF(ISNUMBER(AG5), AG5, IF(ISNUMBER(AG4), AG4-IF(MOD($AG$12,AG4),1,0),IF(ISNUMBER(AG6), ROUNDDOWN($AG$12/AG6,0), -1)))</f>
        <v>4</v>
      </c>
      <c r="AI5" s="9"/>
      <c r="AJ5" s="67"/>
      <c r="AM5" s="3"/>
    </row>
    <row r="6" spans="1:44" ht="14" customHeight="1">
      <c r="A6" s="3" t="s">
        <v>102</v>
      </c>
      <c r="B6" s="38">
        <v>4</v>
      </c>
      <c r="C6" s="1" t="s">
        <v>8</v>
      </c>
      <c r="E6" s="45" t="s">
        <v>72</v>
      </c>
      <c r="F6" s="1">
        <v>1</v>
      </c>
      <c r="G6" s="3" t="str">
        <f t="shared" si="0"/>
        <v xml:space="preserve"> Balanced time perspective</v>
      </c>
      <c r="H6" s="22" t="s">
        <v>10</v>
      </c>
      <c r="I6" s="1"/>
      <c r="J6" s="1" t="s">
        <v>8</v>
      </c>
      <c r="K6" s="1" t="s">
        <v>113</v>
      </c>
      <c r="L6" s="38">
        <v>4</v>
      </c>
      <c r="M6" s="12"/>
      <c r="N6" s="3" t="s">
        <v>51</v>
      </c>
      <c r="O6" s="3" t="s">
        <v>59</v>
      </c>
      <c r="P6" s="3" t="str">
        <f t="shared" si="1"/>
        <v>Black, Zoe</v>
      </c>
      <c r="Q6" s="3" t="s">
        <v>102</v>
      </c>
      <c r="R6" s="1" t="str">
        <f t="shared" si="2"/>
        <v>Zoe  Black</v>
      </c>
      <c r="S6" s="1" t="s">
        <v>113</v>
      </c>
      <c r="T6" s="12">
        <f t="shared" ca="1" si="3"/>
        <v>0.17163229023690441</v>
      </c>
      <c r="U6" s="12">
        <v>0.50102381368567606</v>
      </c>
      <c r="V6" s="11">
        <f t="shared" si="4"/>
        <v>3</v>
      </c>
      <c r="W6" s="38">
        <v>4</v>
      </c>
      <c r="X6" s="11">
        <f t="shared" si="5"/>
        <v>3</v>
      </c>
      <c r="Y6" s="53">
        <f>IF(ISNUMBER(Y5),IF(COUNTIF(Y$3:Y5,"=" &amp; Y5)&gt;=$AH$9,IF(Y5&gt;=$AH$10,1,Y5+1),Y5),1)</f>
        <v>1</v>
      </c>
      <c r="Z6" s="54">
        <v>1</v>
      </c>
      <c r="AA6" s="1" t="str">
        <f t="shared" si="6"/>
        <v>A</v>
      </c>
      <c r="AB6" s="1" t="s">
        <v>8</v>
      </c>
      <c r="AC6" s="1"/>
      <c r="AD6" s="1"/>
      <c r="AE6" s="11"/>
      <c r="AF6" s="14" t="s">
        <v>20</v>
      </c>
      <c r="AH6" s="9">
        <f>IF(ISNUMBER(AG6),AG6,IF(ISNUMBER(AG4),ROUNDDOWN($AG$12/AG4,0)+IF(MOD($AG$12,AG4),1,0),IF(ISNUMBER(AG5),ROUNDDOWN($AG$12/AG5,0)+IF(MOD($AG$12,AG5),1,0),-1)))</f>
        <v>5</v>
      </c>
      <c r="AI6" s="9">
        <f>MOD($AG$12,AH6)</f>
        <v>0</v>
      </c>
      <c r="AJ6" s="67"/>
      <c r="AM6" s="3"/>
    </row>
    <row r="7" spans="1:44" ht="14" customHeight="1">
      <c r="A7" s="3" t="s">
        <v>99</v>
      </c>
      <c r="B7" s="38">
        <v>1</v>
      </c>
      <c r="C7" s="1" t="s">
        <v>9</v>
      </c>
      <c r="E7" s="46" t="s">
        <v>73</v>
      </c>
      <c r="F7" s="40">
        <v>1</v>
      </c>
      <c r="G7" s="26" t="str">
        <f t="shared" si="0"/>
        <v xml:space="preserve"> Balanced time perspective</v>
      </c>
      <c r="H7" s="23" t="s">
        <v>11</v>
      </c>
      <c r="I7" s="1"/>
      <c r="J7" s="1" t="s">
        <v>8</v>
      </c>
      <c r="K7" s="1" t="s">
        <v>88</v>
      </c>
      <c r="L7" s="38">
        <v>5</v>
      </c>
      <c r="M7" s="12"/>
      <c r="N7" s="3" t="s">
        <v>17</v>
      </c>
      <c r="O7" s="3" t="s">
        <v>63</v>
      </c>
      <c r="P7" s="3" t="str">
        <f t="shared" si="1"/>
        <v>Paget, Sarah</v>
      </c>
      <c r="Q7" s="3" t="s">
        <v>85</v>
      </c>
      <c r="R7" s="1" t="str">
        <f t="shared" si="2"/>
        <v>Sarah  Paget</v>
      </c>
      <c r="S7" s="1" t="s">
        <v>88</v>
      </c>
      <c r="T7" s="12">
        <f t="shared" ca="1" si="3"/>
        <v>0.9467229512517451</v>
      </c>
      <c r="U7" s="12">
        <v>0.88681019602018363</v>
      </c>
      <c r="V7" s="11">
        <f t="shared" si="4"/>
        <v>4</v>
      </c>
      <c r="W7" s="38">
        <v>5</v>
      </c>
      <c r="X7" s="11">
        <f t="shared" si="5"/>
        <v>4</v>
      </c>
      <c r="Y7" s="53">
        <f>IF(ISNUMBER(Y6),IF(COUNTIF(Y$3:Y6,"=" &amp; Y6)&gt;=$AH$9,IF(Y6&gt;=$AH$10,1,Y6+1),Y6),1)</f>
        <v>2</v>
      </c>
      <c r="Z7" s="54">
        <v>1</v>
      </c>
      <c r="AA7" s="1" t="str">
        <f t="shared" si="6"/>
        <v>A</v>
      </c>
      <c r="AB7" s="1" t="s">
        <v>8</v>
      </c>
      <c r="AC7" s="1"/>
      <c r="AD7" s="1"/>
      <c r="AE7" s="11"/>
      <c r="AI7" s="9"/>
      <c r="AJ7" s="67"/>
      <c r="AM7" s="3"/>
    </row>
    <row r="8" spans="1:44" ht="14" customHeight="1">
      <c r="A8" s="3" t="s">
        <v>97</v>
      </c>
      <c r="B8" s="38">
        <v>5</v>
      </c>
      <c r="C8" s="1" t="s">
        <v>12</v>
      </c>
      <c r="E8" s="1" t="s">
        <v>92</v>
      </c>
      <c r="F8" s="1">
        <v>2</v>
      </c>
      <c r="G8" s="3" t="str">
        <f t="shared" si="0"/>
        <v>Altruism, eudaimonia, and meaning in life</v>
      </c>
      <c r="H8" s="1" t="s">
        <v>8</v>
      </c>
      <c r="I8" s="1"/>
      <c r="J8" s="1" t="s">
        <v>9</v>
      </c>
      <c r="K8" s="1" t="s">
        <v>110</v>
      </c>
      <c r="L8" s="38">
        <v>1</v>
      </c>
      <c r="M8" s="12"/>
      <c r="N8" s="3" t="s">
        <v>47</v>
      </c>
      <c r="O8" s="3" t="s">
        <v>60</v>
      </c>
      <c r="P8" s="3" t="str">
        <f t="shared" si="1"/>
        <v>Evans, Uriah</v>
      </c>
      <c r="Q8" s="3" t="s">
        <v>99</v>
      </c>
      <c r="R8" s="1" t="str">
        <f t="shared" si="2"/>
        <v>Uriah  Evans</v>
      </c>
      <c r="S8" s="1" t="s">
        <v>110</v>
      </c>
      <c r="T8" s="12">
        <f t="shared" ca="1" si="3"/>
        <v>0.297439238855707</v>
      </c>
      <c r="U8" s="12">
        <v>9.1160386295398244E-2</v>
      </c>
      <c r="V8" s="11">
        <f t="shared" si="4"/>
        <v>5</v>
      </c>
      <c r="W8" s="38">
        <v>1</v>
      </c>
      <c r="X8" s="11">
        <f t="shared" si="5"/>
        <v>5</v>
      </c>
      <c r="Y8" s="53">
        <f>IF(ISNUMBER(Y7),IF(COUNTIF(Y$3:Y7,"=" &amp; Y7)&gt;=$AH$9,IF(Y7&gt;=$AH$10,1,Y7+1),Y7),1)</f>
        <v>2</v>
      </c>
      <c r="Z8" s="54">
        <v>2</v>
      </c>
      <c r="AA8" s="1" t="str">
        <f t="shared" si="6"/>
        <v>B</v>
      </c>
      <c r="AB8" s="1" t="s">
        <v>9</v>
      </c>
      <c r="AC8" s="1"/>
      <c r="AD8" s="1"/>
      <c r="AE8" s="11"/>
      <c r="AF8" s="14" t="s">
        <v>40</v>
      </c>
      <c r="AH8" s="9">
        <f>IF(ISNUMBER(AG8), AG8, IF(ISNUMBER(AG9), AG9+IF(MOD($AG$12,AG9),1,0),IF(ISNUMBER(AG10), ROUNDDOWN($AG$12/AG10,0)+1, -1)))</f>
        <v>4</v>
      </c>
      <c r="AI8" s="9"/>
      <c r="AJ8" s="67"/>
      <c r="AM8" s="3"/>
    </row>
    <row r="9" spans="1:44" ht="14" customHeight="1">
      <c r="A9" s="3" t="s">
        <v>103</v>
      </c>
      <c r="B9" s="38">
        <v>5</v>
      </c>
      <c r="C9" s="1" t="s">
        <v>22</v>
      </c>
      <c r="E9" s="1" t="s">
        <v>118</v>
      </c>
      <c r="F9" s="1">
        <v>2</v>
      </c>
      <c r="G9" s="3" t="str">
        <f t="shared" si="0"/>
        <v>Altruism, eudaimonia, and meaning in life</v>
      </c>
      <c r="H9" s="1" t="s">
        <v>9</v>
      </c>
      <c r="I9" s="1"/>
      <c r="J9" s="1" t="s">
        <v>9</v>
      </c>
      <c r="K9" s="1" t="s">
        <v>118</v>
      </c>
      <c r="L9" s="38">
        <v>2</v>
      </c>
      <c r="M9" s="12"/>
      <c r="N9" s="3" t="s">
        <v>37</v>
      </c>
      <c r="O9" s="3" t="s">
        <v>65</v>
      </c>
      <c r="P9" s="3" t="str">
        <f t="shared" si="1"/>
        <v>Zipf, Yolanda</v>
      </c>
      <c r="Q9" s="3" t="s">
        <v>107</v>
      </c>
      <c r="R9" s="1" t="str">
        <f t="shared" si="2"/>
        <v>Yolanda  Zipf</v>
      </c>
      <c r="S9" s="1" t="s">
        <v>118</v>
      </c>
      <c r="T9" s="12">
        <f t="shared" ca="1" si="3"/>
        <v>0.36482717226710126</v>
      </c>
      <c r="U9" s="12">
        <v>0.29608070893697414</v>
      </c>
      <c r="V9" s="11">
        <f t="shared" si="4"/>
        <v>1</v>
      </c>
      <c r="W9" s="38">
        <v>2</v>
      </c>
      <c r="X9" s="11">
        <f t="shared" si="5"/>
        <v>6</v>
      </c>
      <c r="Y9" s="53">
        <f>IF(ISNUMBER(Y8),IF(COUNTIF(Y$3:Y8,"=" &amp; Y8)&gt;=$AH$9,IF(Y8&gt;=$AH$10,1,Y8+1),Y8),1)</f>
        <v>2</v>
      </c>
      <c r="Z9" s="54">
        <v>2</v>
      </c>
      <c r="AA9" s="1" t="str">
        <f t="shared" si="6"/>
        <v>B</v>
      </c>
      <c r="AB9" s="1" t="s">
        <v>9</v>
      </c>
      <c r="AC9" s="1"/>
      <c r="AD9" s="1"/>
      <c r="AE9" s="11"/>
      <c r="AF9" s="14" t="s">
        <v>41</v>
      </c>
      <c r="AH9" s="9">
        <f>IF(ISNUMBER(AG9), AG9, IF(ISNUMBER(AG8), AG8-IF(MOD($AG$12,AG8),1,0),IF(ISNUMBER(AG10), ROUNDDOWN($AG$12/AG10,0), -1)))</f>
        <v>3</v>
      </c>
      <c r="AI9" s="9"/>
      <c r="AJ9" s="67"/>
      <c r="AM9" s="3"/>
    </row>
    <row r="10" spans="1:44" ht="14" customHeight="1">
      <c r="A10" s="3" t="s">
        <v>79</v>
      </c>
      <c r="B10" s="38">
        <v>4</v>
      </c>
      <c r="C10" s="1" t="s">
        <v>9</v>
      </c>
      <c r="E10" s="1" t="s">
        <v>115</v>
      </c>
      <c r="F10" s="1">
        <v>2</v>
      </c>
      <c r="G10" s="3" t="str">
        <f t="shared" si="0"/>
        <v>Altruism, eudaimonia, and meaning in life</v>
      </c>
      <c r="H10" s="1" t="s">
        <v>12</v>
      </c>
      <c r="I10" s="1"/>
      <c r="J10" s="1" t="s">
        <v>9</v>
      </c>
      <c r="K10" s="1" t="s">
        <v>87</v>
      </c>
      <c r="L10" s="38">
        <v>4</v>
      </c>
      <c r="M10" s="12"/>
      <c r="N10" s="3" t="s">
        <v>48</v>
      </c>
      <c r="O10" s="25" t="s">
        <v>78</v>
      </c>
      <c r="P10" s="3" t="str">
        <f t="shared" si="1"/>
        <v>Knight, Hera</v>
      </c>
      <c r="Q10" s="3" t="s">
        <v>79</v>
      </c>
      <c r="R10" s="1" t="str">
        <f t="shared" si="2"/>
        <v>Hera  Knight</v>
      </c>
      <c r="S10" s="1" t="s">
        <v>87</v>
      </c>
      <c r="T10" s="12">
        <f t="shared" ca="1" si="3"/>
        <v>4.685585400643455E-2</v>
      </c>
      <c r="U10" s="12">
        <v>0.62050036367260819</v>
      </c>
      <c r="V10" s="11">
        <f t="shared" si="4"/>
        <v>2</v>
      </c>
      <c r="W10" s="38">
        <v>4</v>
      </c>
      <c r="X10" s="11">
        <f t="shared" si="5"/>
        <v>1</v>
      </c>
      <c r="Y10" s="53">
        <f>IF(ISNUMBER(Y9),IF(COUNTIF(Y$3:Y9,"=" &amp; Y9)&gt;=$AH$9,IF(Y9&gt;=$AH$10,1,Y9+1),Y9),1)</f>
        <v>3</v>
      </c>
      <c r="Z10" s="54">
        <v>2</v>
      </c>
      <c r="AA10" s="1" t="str">
        <f t="shared" si="6"/>
        <v>B</v>
      </c>
      <c r="AB10" s="1" t="s">
        <v>9</v>
      </c>
      <c r="AC10" s="1"/>
      <c r="AD10" s="1"/>
      <c r="AE10" s="11"/>
      <c r="AF10" s="14" t="s">
        <v>21</v>
      </c>
      <c r="AG10" s="9">
        <v>6</v>
      </c>
      <c r="AH10" s="9">
        <f>IF(ISNUMBER(AG10),AG10,IF(ISNUMBER(AG8),ROUNDDOWN($AG$12/AG8,0)+IF(MOD($AG$12,AG8),1,0),IF(ISNUMBER(AG9),ROUNDDOWN($AG$12/AG9,0)+IF(MOD($AG$12,AG9),1,0),-1)))</f>
        <v>6</v>
      </c>
      <c r="AI10" s="9">
        <f>MOD($AG$12,AH10)</f>
        <v>2</v>
      </c>
      <c r="AJ10" s="67"/>
      <c r="AM10" s="3"/>
    </row>
    <row r="11" spans="1:44" ht="14" customHeight="1">
      <c r="A11" s="3" t="s">
        <v>98</v>
      </c>
      <c r="B11" s="38">
        <v>3</v>
      </c>
      <c r="C11" s="1" t="s">
        <v>11</v>
      </c>
      <c r="E11" s="1" t="s">
        <v>117</v>
      </c>
      <c r="F11" s="1">
        <v>2</v>
      </c>
      <c r="G11" s="3" t="str">
        <f t="shared" si="0"/>
        <v>Altruism, eudaimonia, and meaning in life</v>
      </c>
      <c r="H11" s="1" t="s">
        <v>22</v>
      </c>
      <c r="I11" s="1"/>
      <c r="J11" s="1" t="s">
        <v>9</v>
      </c>
      <c r="K11" s="1" t="s">
        <v>89</v>
      </c>
      <c r="L11" s="38">
        <v>5</v>
      </c>
      <c r="M11" s="12"/>
      <c r="N11" s="3" t="s">
        <v>14</v>
      </c>
      <c r="O11" s="3" t="s">
        <v>53</v>
      </c>
      <c r="P11" s="3" t="str">
        <f t="shared" si="1"/>
        <v>Quick, Robert</v>
      </c>
      <c r="Q11" s="3" t="s">
        <v>84</v>
      </c>
      <c r="R11" s="1" t="str">
        <f t="shared" si="2"/>
        <v>Robert  Quick</v>
      </c>
      <c r="S11" s="1" t="s">
        <v>89</v>
      </c>
      <c r="T11" s="12">
        <f t="shared" ca="1" si="3"/>
        <v>0.87701139289662544</v>
      </c>
      <c r="U11" s="12">
        <v>0.65818446142164</v>
      </c>
      <c r="V11" s="11">
        <f t="shared" si="4"/>
        <v>3</v>
      </c>
      <c r="W11" s="38">
        <v>5</v>
      </c>
      <c r="X11" s="11">
        <f t="shared" si="5"/>
        <v>2</v>
      </c>
      <c r="Y11" s="53">
        <f>IF(ISNUMBER(Y10),IF(COUNTIF(Y$3:Y10,"=" &amp; Y10)&gt;=$AH$9,IF(Y10&gt;=$AH$10,1,Y10+1),Y10),1)</f>
        <v>3</v>
      </c>
      <c r="Z11" s="54">
        <v>2</v>
      </c>
      <c r="AA11" s="1" t="str">
        <f t="shared" si="6"/>
        <v>B</v>
      </c>
      <c r="AB11" s="1" t="s">
        <v>9</v>
      </c>
      <c r="AC11" s="1"/>
      <c r="AD11" s="1"/>
      <c r="AE11" s="11"/>
      <c r="AI11" s="9"/>
      <c r="AJ11" s="67"/>
      <c r="AM11" s="3"/>
    </row>
    <row r="12" spans="1:44" ht="14" customHeight="1">
      <c r="A12" s="3" t="s">
        <v>104</v>
      </c>
      <c r="B12" s="38">
        <v>2</v>
      </c>
      <c r="C12" s="1" t="s">
        <v>12</v>
      </c>
      <c r="E12" s="44" t="s">
        <v>86</v>
      </c>
      <c r="F12" s="39">
        <v>3</v>
      </c>
      <c r="G12" s="2" t="str">
        <f t="shared" si="0"/>
        <v>False praise: self-esteem vs. resilience</v>
      </c>
      <c r="H12" s="21" t="s">
        <v>10</v>
      </c>
      <c r="I12" s="1"/>
      <c r="J12" s="1" t="s">
        <v>10</v>
      </c>
      <c r="K12" s="1" t="s">
        <v>72</v>
      </c>
      <c r="L12" s="38">
        <v>1</v>
      </c>
      <c r="M12" s="12"/>
      <c r="N12" s="3" t="s">
        <v>4</v>
      </c>
      <c r="O12" s="3" t="s">
        <v>62</v>
      </c>
      <c r="P12" s="3" t="str">
        <f t="shared" si="1"/>
        <v>Newton, Maria</v>
      </c>
      <c r="Q12" s="3" t="s">
        <v>70</v>
      </c>
      <c r="R12" s="1" t="str">
        <f t="shared" si="2"/>
        <v>Maria  Newton</v>
      </c>
      <c r="S12" s="1" t="s">
        <v>72</v>
      </c>
      <c r="T12" s="12">
        <f t="shared" ca="1" si="3"/>
        <v>5.5309795840855824E-2</v>
      </c>
      <c r="U12" s="12">
        <v>0.75525017636738168</v>
      </c>
      <c r="V12" s="11">
        <f t="shared" si="4"/>
        <v>4</v>
      </c>
      <c r="W12" s="38">
        <v>1</v>
      </c>
      <c r="X12" s="11">
        <f t="shared" si="5"/>
        <v>3</v>
      </c>
      <c r="Y12" s="53">
        <f>IF(ISNUMBER(Y11),IF(COUNTIF(Y$3:Y11,"=" &amp; Y11)&gt;=$AH$9,IF(Y11&gt;=$AH$10,1,Y11+1),Y11),1)</f>
        <v>3</v>
      </c>
      <c r="Z12" s="54">
        <v>3</v>
      </c>
      <c r="AA12" s="1" t="str">
        <f t="shared" si="6"/>
        <v>C</v>
      </c>
      <c r="AB12" s="1" t="s">
        <v>10</v>
      </c>
      <c r="AC12" s="1"/>
      <c r="AD12" s="1"/>
      <c r="AE12" s="11"/>
      <c r="AF12" s="24" t="s">
        <v>42</v>
      </c>
      <c r="AG12" s="9">
        <v>20</v>
      </c>
      <c r="AH12" s="9">
        <f>COUNTA(P4:P233)</f>
        <v>20</v>
      </c>
      <c r="AI12" s="9"/>
      <c r="AJ12" s="67"/>
      <c r="AM12" s="3"/>
    </row>
    <row r="13" spans="1:44" ht="14" customHeight="1">
      <c r="A13" s="3" t="s">
        <v>70</v>
      </c>
      <c r="B13" s="38">
        <v>1</v>
      </c>
      <c r="C13" s="1" t="s">
        <v>10</v>
      </c>
      <c r="E13" s="45" t="s">
        <v>109</v>
      </c>
      <c r="F13" s="1">
        <v>3</v>
      </c>
      <c r="G13" s="3" t="str">
        <f t="shared" si="0"/>
        <v>False praise: self-esteem vs. resilience</v>
      </c>
      <c r="H13" s="22" t="s">
        <v>11</v>
      </c>
      <c r="I13" s="1"/>
      <c r="J13" s="1" t="s">
        <v>10</v>
      </c>
      <c r="K13" s="1" t="s">
        <v>86</v>
      </c>
      <c r="L13" s="38">
        <v>3</v>
      </c>
      <c r="M13" s="12"/>
      <c r="N13" s="3" t="s">
        <v>45</v>
      </c>
      <c r="O13" s="3" t="s">
        <v>58</v>
      </c>
      <c r="P13" s="3" t="str">
        <f t="shared" si="1"/>
        <v>Austen, Ian</v>
      </c>
      <c r="Q13" s="3" t="s">
        <v>80</v>
      </c>
      <c r="R13" s="1" t="str">
        <f t="shared" si="2"/>
        <v>Ian  Austen</v>
      </c>
      <c r="S13" s="1" t="s">
        <v>86</v>
      </c>
      <c r="T13" s="12">
        <f t="shared" ca="1" si="3"/>
        <v>0.22622360585272006</v>
      </c>
      <c r="U13" s="12">
        <v>0.60894614945894965</v>
      </c>
      <c r="V13" s="11">
        <f t="shared" si="4"/>
        <v>5</v>
      </c>
      <c r="W13" s="38">
        <v>3</v>
      </c>
      <c r="X13" s="11">
        <f t="shared" si="5"/>
        <v>4</v>
      </c>
      <c r="Y13" s="53">
        <f>IF(ISNUMBER(Y12),IF(COUNTIF(Y$3:Y12,"=" &amp; Y12)&gt;=$AH$9,IF(Y12&gt;=$AH$10,1,Y12+1),Y12),1)</f>
        <v>4</v>
      </c>
      <c r="Z13" s="54">
        <v>3</v>
      </c>
      <c r="AA13" s="1" t="str">
        <f t="shared" si="6"/>
        <v>C</v>
      </c>
      <c r="AB13" s="1" t="s">
        <v>10</v>
      </c>
      <c r="AC13" s="1"/>
      <c r="AD13" s="28"/>
      <c r="AE13" s="11"/>
      <c r="AI13" s="9"/>
      <c r="AJ13" s="67"/>
      <c r="AM13" s="3"/>
    </row>
    <row r="14" spans="1:44" ht="14" customHeight="1">
      <c r="A14" s="3" t="s">
        <v>85</v>
      </c>
      <c r="B14" s="38">
        <v>5</v>
      </c>
      <c r="C14" s="1" t="s">
        <v>8</v>
      </c>
      <c r="E14" s="45" t="s">
        <v>116</v>
      </c>
      <c r="F14" s="1">
        <v>3</v>
      </c>
      <c r="G14" s="3" t="str">
        <f t="shared" si="0"/>
        <v>False praise: self-esteem vs. resilience</v>
      </c>
      <c r="H14" s="22" t="s">
        <v>12</v>
      </c>
      <c r="I14" s="1"/>
      <c r="J14" s="1" t="s">
        <v>10</v>
      </c>
      <c r="K14" s="1" t="s">
        <v>111</v>
      </c>
      <c r="L14" s="38">
        <v>4</v>
      </c>
      <c r="M14" s="12"/>
      <c r="N14" s="3" t="s">
        <v>36</v>
      </c>
      <c r="O14" s="3" t="s">
        <v>53</v>
      </c>
      <c r="P14" s="3" t="str">
        <f t="shared" si="1"/>
        <v>Quick, Zak</v>
      </c>
      <c r="Q14" s="3" t="s">
        <v>100</v>
      </c>
      <c r="R14" s="1" t="str">
        <f t="shared" si="2"/>
        <v>Zak  Quick</v>
      </c>
      <c r="S14" s="1" t="s">
        <v>111</v>
      </c>
      <c r="T14" s="12">
        <f t="shared" ca="1" si="3"/>
        <v>0.86807916975180377</v>
      </c>
      <c r="U14" s="12">
        <v>0.87008682309024465</v>
      </c>
      <c r="V14" s="11">
        <f t="shared" si="4"/>
        <v>1</v>
      </c>
      <c r="W14" s="38">
        <v>4</v>
      </c>
      <c r="X14" s="11">
        <f t="shared" si="5"/>
        <v>5</v>
      </c>
      <c r="Y14" s="53">
        <f>IF(ISNUMBER(Y13),IF(COUNTIF(Y$3:Y13,"=" &amp; Y13)&gt;=$AH$9,IF(Y13&gt;=$AH$10,1,Y13+1),Y13),1)</f>
        <v>4</v>
      </c>
      <c r="Z14" s="54">
        <v>3</v>
      </c>
      <c r="AA14" s="1" t="str">
        <f t="shared" si="6"/>
        <v>C</v>
      </c>
      <c r="AB14" s="1" t="s">
        <v>10</v>
      </c>
      <c r="AC14" s="1"/>
      <c r="AD14" s="1"/>
      <c r="AE14" s="11"/>
      <c r="AJ14" s="67"/>
      <c r="AM14" s="3"/>
    </row>
    <row r="15" spans="1:44" ht="14" customHeight="1">
      <c r="A15" s="3" t="s">
        <v>71</v>
      </c>
      <c r="B15" s="38">
        <v>1</v>
      </c>
      <c r="C15" s="1" t="s">
        <v>11</v>
      </c>
      <c r="E15" s="46" t="s">
        <v>90</v>
      </c>
      <c r="F15" s="40">
        <v>3</v>
      </c>
      <c r="G15" s="26" t="str">
        <f t="shared" si="0"/>
        <v>False praise: self-esteem vs. resilience</v>
      </c>
      <c r="H15" s="23" t="s">
        <v>22</v>
      </c>
      <c r="I15" s="1"/>
      <c r="J15" s="1" t="s">
        <v>11</v>
      </c>
      <c r="K15" s="1" t="s">
        <v>73</v>
      </c>
      <c r="L15" s="38">
        <v>1</v>
      </c>
      <c r="M15" s="12"/>
      <c r="N15" s="3" t="s">
        <v>50</v>
      </c>
      <c r="O15" s="3" t="s">
        <v>63</v>
      </c>
      <c r="P15" s="3" t="str">
        <f t="shared" si="1"/>
        <v>Paget, Xena</v>
      </c>
      <c r="Q15" s="3" t="s">
        <v>71</v>
      </c>
      <c r="R15" s="1" t="str">
        <f t="shared" si="2"/>
        <v>Xena  Paget</v>
      </c>
      <c r="S15" s="1" t="s">
        <v>73</v>
      </c>
      <c r="T15" s="12">
        <f t="shared" ca="1" si="3"/>
        <v>0.38290513108731705</v>
      </c>
      <c r="U15" s="12">
        <v>0.57591045296350873</v>
      </c>
      <c r="V15" s="11">
        <f t="shared" si="4"/>
        <v>2</v>
      </c>
      <c r="W15" s="38">
        <v>1</v>
      </c>
      <c r="X15" s="11">
        <f t="shared" si="5"/>
        <v>6</v>
      </c>
      <c r="Y15" s="53">
        <f>IF(ISNUMBER(Y14),IF(COUNTIF(Y$3:Y14,"=" &amp; Y14)&gt;=$AH$9,IF(Y14&gt;=$AH$10,1,Y14+1),Y14),1)</f>
        <v>4</v>
      </c>
      <c r="Z15" s="54">
        <v>4</v>
      </c>
      <c r="AA15" s="1" t="str">
        <f t="shared" si="6"/>
        <v>D</v>
      </c>
      <c r="AB15" s="1" t="s">
        <v>11</v>
      </c>
      <c r="AC15" s="1"/>
      <c r="AD15" s="1"/>
      <c r="AE15" s="11"/>
      <c r="AJ15" s="67"/>
      <c r="AM15" s="3"/>
    </row>
    <row r="16" spans="1:44" ht="14" customHeight="1">
      <c r="A16" s="3" t="s">
        <v>105</v>
      </c>
      <c r="B16" s="38">
        <v>3</v>
      </c>
      <c r="C16" s="1" t="s">
        <v>12</v>
      </c>
      <c r="E16" s="1" t="s">
        <v>113</v>
      </c>
      <c r="F16" s="1">
        <v>4</v>
      </c>
      <c r="G16" s="3" t="str">
        <f t="shared" si="0"/>
        <v>Gratitude and Education</v>
      </c>
      <c r="H16" s="1" t="s">
        <v>8</v>
      </c>
      <c r="I16" s="1"/>
      <c r="J16" s="1" t="s">
        <v>11</v>
      </c>
      <c r="K16" s="1" t="s">
        <v>109</v>
      </c>
      <c r="L16" s="38">
        <v>3</v>
      </c>
      <c r="M16" s="12"/>
      <c r="N16" s="3" t="s">
        <v>49</v>
      </c>
      <c r="O16" s="25" t="s">
        <v>78</v>
      </c>
      <c r="P16" s="3" t="str">
        <f t="shared" si="1"/>
        <v>Knight, Penny</v>
      </c>
      <c r="Q16" s="3" t="s">
        <v>98</v>
      </c>
      <c r="R16" s="1" t="str">
        <f t="shared" si="2"/>
        <v>Penny  Knight</v>
      </c>
      <c r="S16" s="1" t="s">
        <v>109</v>
      </c>
      <c r="T16" s="12">
        <f t="shared" ca="1" si="3"/>
        <v>1.4221238655059998</v>
      </c>
      <c r="U16" s="12">
        <v>1.6497137223507168</v>
      </c>
      <c r="V16" s="11">
        <f t="shared" si="4"/>
        <v>3</v>
      </c>
      <c r="W16" s="38">
        <v>3</v>
      </c>
      <c r="X16" s="11">
        <f t="shared" si="5"/>
        <v>1</v>
      </c>
      <c r="Y16" s="53">
        <f>IF(ISNUMBER(Y15),IF(COUNTIF(Y$3:Y15,"=" &amp; Y15)&gt;=$AH$9,IF(Y15&gt;=$AH$10,1,Y15+1),Y15),1)</f>
        <v>5</v>
      </c>
      <c r="Z16" s="54">
        <v>4</v>
      </c>
      <c r="AA16" s="1" t="str">
        <f t="shared" si="6"/>
        <v>D</v>
      </c>
      <c r="AB16" s="1" t="s">
        <v>11</v>
      </c>
      <c r="AC16" s="1"/>
      <c r="AD16" s="1"/>
      <c r="AE16" s="11"/>
      <c r="AJ16" s="67"/>
      <c r="AM16" s="3"/>
      <c r="AR16" s="3"/>
    </row>
    <row r="17" spans="1:44" ht="14" customHeight="1">
      <c r="A17" s="3" t="s">
        <v>84</v>
      </c>
      <c r="B17" s="38">
        <v>5</v>
      </c>
      <c r="C17" s="1" t="s">
        <v>9</v>
      </c>
      <c r="E17" s="1" t="s">
        <v>87</v>
      </c>
      <c r="F17" s="1">
        <v>4</v>
      </c>
      <c r="G17" s="3" t="str">
        <f t="shared" si="0"/>
        <v>Gratitude and Education</v>
      </c>
      <c r="H17" s="1" t="s">
        <v>9</v>
      </c>
      <c r="I17" s="1"/>
      <c r="J17" s="1" t="s">
        <v>11</v>
      </c>
      <c r="K17" s="1" t="s">
        <v>91</v>
      </c>
      <c r="L17" s="38">
        <v>4</v>
      </c>
      <c r="M17" s="12"/>
      <c r="N17" s="3" t="s">
        <v>5</v>
      </c>
      <c r="O17" s="3" t="s">
        <v>54</v>
      </c>
      <c r="P17" s="3" t="str">
        <f t="shared" si="1"/>
        <v>Wood, Emily</v>
      </c>
      <c r="Q17" s="3" t="s">
        <v>81</v>
      </c>
      <c r="R17" s="1" t="str">
        <f t="shared" si="2"/>
        <v>Emily  Wood</v>
      </c>
      <c r="S17" s="1" t="s">
        <v>91</v>
      </c>
      <c r="T17" s="12">
        <f t="shared" ca="1" si="3"/>
        <v>1.7085956965220728</v>
      </c>
      <c r="U17" s="12">
        <v>1.8670840864976013</v>
      </c>
      <c r="V17" s="11">
        <f t="shared" si="4"/>
        <v>4</v>
      </c>
      <c r="W17" s="38">
        <v>4</v>
      </c>
      <c r="X17" s="11">
        <f t="shared" si="5"/>
        <v>2</v>
      </c>
      <c r="Y17" s="53">
        <f>IF(ISNUMBER(Y16),IF(COUNTIF(Y$3:Y16,"=" &amp; Y16)&gt;=$AH$9,IF(Y16&gt;=$AH$10,1,Y16+1),Y16),1)</f>
        <v>5</v>
      </c>
      <c r="Z17" s="54">
        <v>4</v>
      </c>
      <c r="AA17" s="1" t="str">
        <f t="shared" si="6"/>
        <v>D</v>
      </c>
      <c r="AB17" s="1" t="s">
        <v>11</v>
      </c>
      <c r="AC17" s="1"/>
      <c r="AD17" s="1"/>
      <c r="AE17" s="11"/>
      <c r="AJ17" s="67"/>
      <c r="AM17" s="3"/>
      <c r="AR17" s="3"/>
    </row>
    <row r="18" spans="1:44" ht="14" customHeight="1">
      <c r="A18" s="3" t="s">
        <v>100</v>
      </c>
      <c r="B18" s="38">
        <v>4</v>
      </c>
      <c r="C18" s="1" t="s">
        <v>10</v>
      </c>
      <c r="E18" s="1" t="s">
        <v>111</v>
      </c>
      <c r="F18" s="1">
        <v>4</v>
      </c>
      <c r="G18" s="3" t="str">
        <f t="shared" si="0"/>
        <v>Gratitude and Education</v>
      </c>
      <c r="H18" s="1" t="s">
        <v>10</v>
      </c>
      <c r="I18" s="1"/>
      <c r="J18" s="1" t="s">
        <v>12</v>
      </c>
      <c r="K18" s="1" t="s">
        <v>115</v>
      </c>
      <c r="L18" s="38">
        <v>2</v>
      </c>
      <c r="M18" s="12"/>
      <c r="N18" s="18" t="s">
        <v>13</v>
      </c>
      <c r="O18" s="3" t="s">
        <v>52</v>
      </c>
      <c r="P18" s="3" t="str">
        <f t="shared" si="1"/>
        <v>Logan, James</v>
      </c>
      <c r="Q18" s="3" t="s">
        <v>104</v>
      </c>
      <c r="R18" s="1" t="str">
        <f t="shared" si="2"/>
        <v>James  Logan</v>
      </c>
      <c r="S18" s="1" t="s">
        <v>115</v>
      </c>
      <c r="T18" s="12">
        <f t="shared" ca="1" si="3"/>
        <v>8.3153434045346697E-2</v>
      </c>
      <c r="U18" s="12">
        <v>0.5777299661526889</v>
      </c>
      <c r="V18" s="11">
        <f t="shared" si="4"/>
        <v>5</v>
      </c>
      <c r="W18" s="38">
        <v>2</v>
      </c>
      <c r="X18" s="11">
        <f t="shared" si="5"/>
        <v>3</v>
      </c>
      <c r="Y18" s="53">
        <f>IF(ISNUMBER(Y17),IF(COUNTIF(Y$3:Y17,"=" &amp; Y17)&gt;=$AH$9,IF(Y17&gt;=$AH$10,1,Y17+1),Y17),1)</f>
        <v>5</v>
      </c>
      <c r="Z18" s="54">
        <v>5</v>
      </c>
      <c r="AA18" s="1" t="str">
        <f t="shared" si="6"/>
        <v>E</v>
      </c>
      <c r="AB18" s="1" t="s">
        <v>12</v>
      </c>
      <c r="AC18" s="1"/>
      <c r="AD18" s="1"/>
      <c r="AE18" s="11"/>
      <c r="AJ18" s="67"/>
      <c r="AM18" s="3"/>
      <c r="AR18" s="3"/>
    </row>
    <row r="19" spans="1:44" ht="14" customHeight="1">
      <c r="A19" s="3" t="s">
        <v>83</v>
      </c>
      <c r="B19" s="38">
        <v>3</v>
      </c>
      <c r="C19" s="1" t="s">
        <v>22</v>
      </c>
      <c r="E19" s="1" t="s">
        <v>91</v>
      </c>
      <c r="F19" s="1">
        <v>4</v>
      </c>
      <c r="G19" s="3" t="str">
        <f t="shared" si="0"/>
        <v>Gratitude and Education</v>
      </c>
      <c r="H19" s="1" t="s">
        <v>11</v>
      </c>
      <c r="I19" s="1"/>
      <c r="J19" s="1" t="s">
        <v>12</v>
      </c>
      <c r="K19" s="1" t="s">
        <v>116</v>
      </c>
      <c r="L19" s="38">
        <v>3</v>
      </c>
      <c r="M19" s="12"/>
      <c r="N19" s="3" t="s">
        <v>15</v>
      </c>
      <c r="O19" s="3" t="s">
        <v>53</v>
      </c>
      <c r="P19" s="3" t="str">
        <f t="shared" si="1"/>
        <v>Quick, Olga</v>
      </c>
      <c r="Q19" s="3" t="s">
        <v>105</v>
      </c>
      <c r="R19" s="1" t="str">
        <f t="shared" si="2"/>
        <v>Olga  Quick</v>
      </c>
      <c r="S19" s="1" t="s">
        <v>116</v>
      </c>
      <c r="T19" s="12">
        <f t="shared" ca="1" si="3"/>
        <v>0.6513367727639281</v>
      </c>
      <c r="U19" s="12">
        <v>0.83775692275854186</v>
      </c>
      <c r="V19" s="11">
        <f t="shared" si="4"/>
        <v>1</v>
      </c>
      <c r="W19" s="38">
        <v>3</v>
      </c>
      <c r="X19" s="11">
        <f t="shared" si="5"/>
        <v>4</v>
      </c>
      <c r="Y19" s="53">
        <f>IF(ISNUMBER(Y18),IF(COUNTIF(Y$3:Y18,"=" &amp; Y18)&gt;=$AH$9,IF(Y18&gt;=$AH$10,1,Y18+1),Y18),1)</f>
        <v>6</v>
      </c>
      <c r="Z19" s="54">
        <v>5</v>
      </c>
      <c r="AA19" s="1" t="str">
        <f t="shared" si="6"/>
        <v>E</v>
      </c>
      <c r="AB19" s="1" t="s">
        <v>12</v>
      </c>
      <c r="AC19" s="1"/>
      <c r="AD19" s="1"/>
      <c r="AE19" s="11"/>
      <c r="AM19" s="5"/>
      <c r="AR19" s="3"/>
    </row>
    <row r="20" spans="1:44" ht="14" customHeight="1">
      <c r="A20" s="3" t="s">
        <v>106</v>
      </c>
      <c r="B20" s="38">
        <v>2</v>
      </c>
      <c r="C20" s="1" t="s">
        <v>22</v>
      </c>
      <c r="E20" s="44" t="s">
        <v>88</v>
      </c>
      <c r="F20" s="39">
        <v>5</v>
      </c>
      <c r="G20" s="2" t="str">
        <f t="shared" si="0"/>
        <v>Owning a pet animal</v>
      </c>
      <c r="H20" s="21" t="s">
        <v>8</v>
      </c>
      <c r="I20" s="1"/>
      <c r="J20" s="1" t="s">
        <v>12</v>
      </c>
      <c r="K20" s="1" t="s">
        <v>108</v>
      </c>
      <c r="L20" s="38">
        <v>5</v>
      </c>
      <c r="M20" s="12"/>
      <c r="N20" s="3" t="s">
        <v>46</v>
      </c>
      <c r="O20" s="25" t="s">
        <v>77</v>
      </c>
      <c r="P20" s="3" t="str">
        <f t="shared" si="1"/>
        <v>Foot, Ken</v>
      </c>
      <c r="Q20" s="3" t="s">
        <v>97</v>
      </c>
      <c r="R20" s="1" t="str">
        <f t="shared" si="2"/>
        <v>Ken  Foot</v>
      </c>
      <c r="S20" s="1" t="s">
        <v>108</v>
      </c>
      <c r="T20" s="12">
        <f t="shared" ca="1" si="3"/>
        <v>0.14876319092168466</v>
      </c>
      <c r="U20" s="12">
        <v>0.51883907551202857</v>
      </c>
      <c r="V20" s="11">
        <f t="shared" si="4"/>
        <v>2</v>
      </c>
      <c r="W20" s="38">
        <v>5</v>
      </c>
      <c r="X20" s="11">
        <f t="shared" si="5"/>
        <v>5</v>
      </c>
      <c r="Y20" s="53">
        <f>IF(ISNUMBER(Y19),IF(COUNTIF(Y$3:Y19,"=" &amp; Y19)&gt;=$AH$9,IF(Y19&gt;=$AH$10,1,Y19+1),Y19),1)</f>
        <v>6</v>
      </c>
      <c r="Z20" s="54">
        <v>5</v>
      </c>
      <c r="AA20" s="1" t="str">
        <f t="shared" si="6"/>
        <v>E</v>
      </c>
      <c r="AB20" s="1" t="s">
        <v>12</v>
      </c>
      <c r="AC20" s="1"/>
      <c r="AD20" s="1"/>
      <c r="AE20" s="11"/>
      <c r="AI20" s="14">
        <v>3</v>
      </c>
      <c r="AJ20" s="7" t="str">
        <f>VLOOKUP(AI20,$AI$22:$AJ$121,2)</f>
        <v>False praise: self-esteem vs. resilience</v>
      </c>
      <c r="AM20" s="3"/>
      <c r="AR20" s="3"/>
    </row>
    <row r="21" spans="1:44" ht="14" customHeight="1">
      <c r="A21" s="3" t="s">
        <v>81</v>
      </c>
      <c r="B21" s="38">
        <v>4</v>
      </c>
      <c r="C21" s="1" t="s">
        <v>11</v>
      </c>
      <c r="E21" s="45" t="s">
        <v>89</v>
      </c>
      <c r="F21" s="1">
        <v>5</v>
      </c>
      <c r="G21" s="3" t="str">
        <f t="shared" si="0"/>
        <v>Owning a pet animal</v>
      </c>
      <c r="H21" s="22" t="s">
        <v>9</v>
      </c>
      <c r="I21" s="1"/>
      <c r="J21" s="1" t="s">
        <v>22</v>
      </c>
      <c r="K21" s="1" t="s">
        <v>117</v>
      </c>
      <c r="L21" s="38">
        <v>2</v>
      </c>
      <c r="M21" s="12"/>
      <c r="N21" s="3" t="s">
        <v>35</v>
      </c>
      <c r="O21" s="3" t="s">
        <v>64</v>
      </c>
      <c r="P21" s="3" t="str">
        <f t="shared" si="1"/>
        <v>Vine, Tim</v>
      </c>
      <c r="Q21" s="3" t="s">
        <v>106</v>
      </c>
      <c r="R21" s="1" t="str">
        <f t="shared" si="2"/>
        <v>Tim  Vine</v>
      </c>
      <c r="S21" s="1" t="s">
        <v>117</v>
      </c>
      <c r="T21" s="12">
        <f t="shared" ca="1" si="3"/>
        <v>0.52773870009947488</v>
      </c>
      <c r="U21" s="12">
        <v>0.79276713637233664</v>
      </c>
      <c r="V21" s="11">
        <f t="shared" si="4"/>
        <v>3</v>
      </c>
      <c r="W21" s="38">
        <v>2</v>
      </c>
      <c r="X21" s="11">
        <f t="shared" si="5"/>
        <v>6</v>
      </c>
      <c r="Y21" s="53">
        <f>IF(ISNUMBER(Y20),IF(COUNTIF(Y$3:Y20,"=" &amp; Y20)&gt;=$AH$9,IF(Y20&gt;=$AH$10,1,Y20+1),Y20),1)</f>
        <v>6</v>
      </c>
      <c r="Z21" s="54">
        <v>6</v>
      </c>
      <c r="AA21" s="1" t="str">
        <f t="shared" si="6"/>
        <v>F</v>
      </c>
      <c r="AB21" s="1" t="s">
        <v>22</v>
      </c>
      <c r="AC21" s="1"/>
      <c r="AD21" s="1"/>
      <c r="AE21" s="11"/>
      <c r="AI21" s="15"/>
      <c r="AJ21" s="16" t="s">
        <v>26</v>
      </c>
      <c r="AK21" s="16"/>
      <c r="AM21" s="3"/>
      <c r="AR21" s="3"/>
    </row>
    <row r="22" spans="1:44" ht="14" customHeight="1">
      <c r="A22" s="3" t="s">
        <v>82</v>
      </c>
      <c r="B22" s="38">
        <v>2</v>
      </c>
      <c r="C22" s="1" t="s">
        <v>8</v>
      </c>
      <c r="E22" s="45" t="s">
        <v>108</v>
      </c>
      <c r="F22" s="1">
        <v>5</v>
      </c>
      <c r="G22" s="3" t="str">
        <f t="shared" si="0"/>
        <v>Owning a pet animal</v>
      </c>
      <c r="H22" s="22" t="s">
        <v>12</v>
      </c>
      <c r="I22" s="1"/>
      <c r="J22" s="1" t="s">
        <v>22</v>
      </c>
      <c r="K22" s="1" t="s">
        <v>90</v>
      </c>
      <c r="L22" s="38">
        <v>3</v>
      </c>
      <c r="M22" s="12"/>
      <c r="N22" s="3" t="s">
        <v>4</v>
      </c>
      <c r="O22" s="3" t="s">
        <v>64</v>
      </c>
      <c r="P22" s="3" t="str">
        <f t="shared" si="1"/>
        <v>Vine, Maria</v>
      </c>
      <c r="Q22" s="3" t="s">
        <v>83</v>
      </c>
      <c r="R22" s="1" t="str">
        <f t="shared" si="2"/>
        <v>Maria  Vine</v>
      </c>
      <c r="S22" s="1" t="s">
        <v>90</v>
      </c>
      <c r="T22" s="12">
        <f t="shared" ca="1" si="3"/>
        <v>1.774355520257509E-3</v>
      </c>
      <c r="U22" s="12">
        <v>0.35029350399758707</v>
      </c>
      <c r="V22" s="11">
        <f t="shared" si="4"/>
        <v>4</v>
      </c>
      <c r="W22" s="38">
        <v>3</v>
      </c>
      <c r="X22" s="11">
        <f t="shared" si="5"/>
        <v>1</v>
      </c>
      <c r="Y22" s="53">
        <f>IF(ISNUMBER(Y21),IF(COUNTIF(Y$3:Y21,"=" &amp; Y21)&gt;=$AH$9,IF(Y21&gt;=$AH$10,1,Y21+1),Y21),1)</f>
        <v>1</v>
      </c>
      <c r="Z22" s="54">
        <v>6</v>
      </c>
      <c r="AA22" s="1" t="str">
        <f t="shared" si="6"/>
        <v>F</v>
      </c>
      <c r="AB22" s="1" t="s">
        <v>22</v>
      </c>
      <c r="AC22" s="1"/>
      <c r="AD22" s="1"/>
      <c r="AE22"/>
      <c r="AF22"/>
      <c r="AG22"/>
      <c r="AH22"/>
      <c r="AI22" s="14">
        <v>1</v>
      </c>
      <c r="AJ22" s="33" t="s">
        <v>56</v>
      </c>
      <c r="AK22" s="3"/>
      <c r="AL22" s="3"/>
      <c r="AM22" s="3"/>
      <c r="AN22" s="3"/>
      <c r="AO22" s="25"/>
      <c r="AP22" s="55"/>
      <c r="AR22" s="3"/>
    </row>
    <row r="23" spans="1:44" ht="14" customHeight="1">
      <c r="A23" s="3" t="s">
        <v>107</v>
      </c>
      <c r="B23" s="38">
        <v>2</v>
      </c>
      <c r="C23" s="1" t="s">
        <v>9</v>
      </c>
      <c r="E23" s="46" t="s">
        <v>114</v>
      </c>
      <c r="F23" s="40">
        <v>5</v>
      </c>
      <c r="G23" s="26" t="str">
        <f t="shared" si="0"/>
        <v>Owning a pet animal</v>
      </c>
      <c r="H23" s="23" t="s">
        <v>22</v>
      </c>
      <c r="I23" s="1"/>
      <c r="J23" s="1" t="s">
        <v>22</v>
      </c>
      <c r="K23" s="1" t="s">
        <v>114</v>
      </c>
      <c r="L23" s="38">
        <v>5</v>
      </c>
      <c r="M23" s="12"/>
      <c r="N23" s="3" t="s">
        <v>5</v>
      </c>
      <c r="O23" s="3" t="s">
        <v>61</v>
      </c>
      <c r="P23" s="3" t="str">
        <f t="shared" si="1"/>
        <v>Good, Emily</v>
      </c>
      <c r="Q23" s="3" t="s">
        <v>103</v>
      </c>
      <c r="R23" s="1" t="str">
        <f t="shared" si="2"/>
        <v>Emily  Good</v>
      </c>
      <c r="S23" s="1" t="s">
        <v>114</v>
      </c>
      <c r="T23" s="12">
        <f t="shared" ca="1" si="3"/>
        <v>1.4252269867028153</v>
      </c>
      <c r="U23" s="12">
        <v>1.9194174291582549</v>
      </c>
      <c r="V23" s="11">
        <f t="shared" si="4"/>
        <v>5</v>
      </c>
      <c r="W23" s="38">
        <v>5</v>
      </c>
      <c r="X23" s="11">
        <f t="shared" si="5"/>
        <v>2</v>
      </c>
      <c r="Y23" s="53">
        <f>IF(ISNUMBER(Y22),IF(COUNTIF(Y$3:Y22,"=" &amp; Y22)&gt;=$AH$9,IF(Y22&gt;=$AH$10,1,Y22+1),Y22),1)</f>
        <v>2</v>
      </c>
      <c r="Z23" s="54">
        <v>6</v>
      </c>
      <c r="AA23" s="1" t="str">
        <f t="shared" si="6"/>
        <v>F</v>
      </c>
      <c r="AB23" s="1" t="s">
        <v>22</v>
      </c>
      <c r="AC23" s="1"/>
      <c r="AD23" s="1"/>
      <c r="AE23"/>
      <c r="AF23"/>
      <c r="AG23"/>
      <c r="AH23"/>
      <c r="AI23" s="14">
        <v>2</v>
      </c>
      <c r="AJ23" s="17" t="s">
        <v>2</v>
      </c>
      <c r="AK23" s="3"/>
      <c r="AL23" s="3"/>
      <c r="AM23" s="3"/>
      <c r="AN23" s="3"/>
      <c r="AO23" s="25"/>
      <c r="AP23" s="55"/>
      <c r="AR23" s="3"/>
    </row>
    <row r="24" spans="1:44">
      <c r="A24" s="3"/>
      <c r="B24" s="1"/>
      <c r="G24" s="3"/>
      <c r="I24" s="64"/>
      <c r="J24" s="1"/>
      <c r="K24" s="1"/>
      <c r="L24" s="1"/>
      <c r="N24" s="3"/>
      <c r="O24" s="3"/>
      <c r="P24" s="3"/>
      <c r="Q24" s="3"/>
      <c r="R24" s="1"/>
      <c r="S24" s="1"/>
      <c r="T24" s="12"/>
      <c r="U24" s="12"/>
      <c r="V24" s="11"/>
      <c r="W24" s="38"/>
      <c r="X24" s="11"/>
      <c r="Y24" s="53"/>
      <c r="Z24" s="54"/>
      <c r="AA24" s="1"/>
      <c r="AB24" s="1"/>
      <c r="AE24"/>
      <c r="AF24"/>
      <c r="AG24"/>
      <c r="AH24"/>
      <c r="AI24" s="14">
        <v>3</v>
      </c>
      <c r="AJ24" s="17" t="s">
        <v>1</v>
      </c>
      <c r="AK24" s="3"/>
      <c r="AL24" s="3"/>
      <c r="AM24" s="3"/>
      <c r="AN24" s="3"/>
      <c r="AO24" s="25"/>
      <c r="AP24" s="55"/>
      <c r="AR24" s="3"/>
    </row>
    <row r="25" spans="1:44">
      <c r="A25" s="3"/>
      <c r="B25" s="1"/>
      <c r="G25" s="3"/>
      <c r="I25" s="64"/>
      <c r="J25" s="1"/>
      <c r="K25" s="1"/>
      <c r="L25" s="1"/>
      <c r="N25" s="3"/>
      <c r="O25" s="3"/>
      <c r="P25" s="3"/>
      <c r="Q25" s="3"/>
      <c r="R25" s="1"/>
      <c r="S25" s="1"/>
      <c r="T25" s="12"/>
      <c r="U25" s="12"/>
      <c r="V25" s="11"/>
      <c r="W25" s="38"/>
      <c r="X25" s="11"/>
      <c r="Y25" s="53"/>
      <c r="Z25" s="54"/>
      <c r="AA25" s="1"/>
      <c r="AB25" s="1"/>
      <c r="AE25"/>
      <c r="AF25"/>
      <c r="AG25"/>
      <c r="AH25"/>
      <c r="AI25" s="14">
        <v>4</v>
      </c>
      <c r="AJ25" s="33" t="s">
        <v>55</v>
      </c>
      <c r="AK25" s="3"/>
      <c r="AL25" s="3"/>
      <c r="AM25" s="3"/>
      <c r="AN25" s="3"/>
      <c r="AO25" s="25"/>
      <c r="AP25" s="55"/>
      <c r="AR25" s="3"/>
    </row>
    <row r="26" spans="1:44">
      <c r="A26" s="3"/>
      <c r="B26" s="1"/>
      <c r="G26" s="3"/>
      <c r="I26" s="64"/>
      <c r="J26" s="1"/>
      <c r="K26" s="1"/>
      <c r="L26" s="1"/>
      <c r="N26" s="3"/>
      <c r="O26" s="3"/>
      <c r="P26" s="3"/>
      <c r="Q26" s="3"/>
      <c r="R26" s="1"/>
      <c r="S26" s="1"/>
      <c r="T26" s="12"/>
      <c r="U26" s="12"/>
      <c r="V26" s="11"/>
      <c r="W26" s="38"/>
      <c r="X26" s="11"/>
      <c r="Y26" s="53"/>
      <c r="Z26" s="54"/>
      <c r="AA26" s="1"/>
      <c r="AB26" s="1"/>
      <c r="AE26"/>
      <c r="AF26"/>
      <c r="AG26"/>
      <c r="AH26"/>
      <c r="AI26" s="14">
        <v>5</v>
      </c>
      <c r="AJ26" s="17" t="s">
        <v>25</v>
      </c>
      <c r="AK26" s="3"/>
      <c r="AL26" s="3"/>
      <c r="AM26" s="3"/>
      <c r="AN26" s="3"/>
      <c r="AO26" s="25"/>
      <c r="AP26" s="55"/>
      <c r="AR26" s="3"/>
    </row>
    <row r="27" spans="1:44">
      <c r="A27" s="3"/>
      <c r="B27" s="1"/>
      <c r="G27" s="3"/>
      <c r="I27" s="64"/>
      <c r="J27" s="1"/>
      <c r="K27" s="1"/>
      <c r="L27" s="1"/>
      <c r="N27" s="3"/>
      <c r="O27" s="3"/>
      <c r="P27" s="3"/>
      <c r="Q27" s="3"/>
      <c r="R27" s="1"/>
      <c r="S27" s="1"/>
      <c r="T27" s="12"/>
      <c r="U27" s="12"/>
      <c r="V27" s="11"/>
      <c r="W27" s="38"/>
      <c r="X27" s="11"/>
      <c r="Y27" s="53"/>
      <c r="Z27" s="54"/>
      <c r="AA27" s="1"/>
      <c r="AB27" s="1"/>
      <c r="AE27"/>
      <c r="AF27"/>
      <c r="AG27"/>
      <c r="AH27"/>
      <c r="AI27" s="14">
        <v>6</v>
      </c>
      <c r="AJ27" s="17" t="s">
        <v>0</v>
      </c>
      <c r="AK27" s="3"/>
      <c r="AL27" s="3"/>
      <c r="AM27" s="3"/>
      <c r="AN27" s="3"/>
      <c r="AO27" s="25"/>
      <c r="AP27" s="55"/>
      <c r="AR27" s="3"/>
    </row>
    <row r="28" spans="1:44">
      <c r="A28" s="3"/>
      <c r="B28" s="1"/>
      <c r="G28" s="3"/>
      <c r="I28" s="64"/>
      <c r="J28" s="1"/>
      <c r="K28" s="1"/>
      <c r="L28" s="1"/>
      <c r="N28" s="18"/>
      <c r="O28" s="3"/>
      <c r="P28" s="3"/>
      <c r="Q28" s="3"/>
      <c r="R28" s="1"/>
      <c r="S28" s="1"/>
      <c r="T28" s="12"/>
      <c r="U28" s="12"/>
      <c r="V28" s="11"/>
      <c r="W28" s="38"/>
      <c r="X28" s="11"/>
      <c r="Y28" s="53"/>
      <c r="Z28" s="54"/>
      <c r="AA28" s="1"/>
      <c r="AB28" s="1"/>
      <c r="AE28"/>
      <c r="AF28"/>
      <c r="AG28"/>
      <c r="AH28"/>
      <c r="AI28" s="14">
        <v>7</v>
      </c>
      <c r="AJ28" s="17" t="s">
        <v>23</v>
      </c>
      <c r="AK28" s="3"/>
      <c r="AL28" s="3"/>
      <c r="AM28" s="3"/>
      <c r="AN28" s="3"/>
      <c r="AO28" s="25"/>
      <c r="AP28" s="55"/>
      <c r="AR28" s="3"/>
    </row>
    <row r="29" spans="1:44" ht="13" customHeight="1">
      <c r="A29" s="3"/>
      <c r="B29" s="1"/>
      <c r="G29" s="3"/>
      <c r="I29" s="64"/>
      <c r="J29" s="1"/>
      <c r="K29" s="1"/>
      <c r="L29" s="1"/>
      <c r="N29" s="3"/>
      <c r="O29" s="3"/>
      <c r="P29" s="3"/>
      <c r="Q29" s="3"/>
      <c r="R29" s="1"/>
      <c r="S29" s="1"/>
      <c r="T29" s="12"/>
      <c r="U29" s="12"/>
      <c r="V29" s="11"/>
      <c r="W29" s="38"/>
      <c r="X29" s="11"/>
      <c r="Y29" s="53"/>
      <c r="Z29" s="54"/>
      <c r="AA29" s="1"/>
      <c r="AB29" s="1"/>
      <c r="AE29"/>
      <c r="AF29"/>
      <c r="AG29"/>
      <c r="AH29"/>
      <c r="AI29" s="14">
        <v>8</v>
      </c>
      <c r="AJ29" s="17" t="s">
        <v>24</v>
      </c>
      <c r="AK29" s="3"/>
      <c r="AL29" s="3"/>
      <c r="AM29" s="3"/>
      <c r="AN29" s="3"/>
      <c r="AO29" s="25"/>
      <c r="AP29" s="55"/>
      <c r="AR29" s="3"/>
    </row>
    <row r="30" spans="1:44">
      <c r="A30" s="3"/>
      <c r="B30" s="1"/>
      <c r="G30" s="3"/>
      <c r="I30" s="64"/>
      <c r="J30" s="1"/>
      <c r="K30" s="1"/>
      <c r="L30" s="1"/>
      <c r="N30" s="43"/>
      <c r="O30" s="3"/>
      <c r="P30" s="3"/>
      <c r="Q30" s="3"/>
      <c r="R30" s="1"/>
      <c r="S30" s="1"/>
      <c r="T30" s="12"/>
      <c r="U30" s="12"/>
      <c r="V30" s="11"/>
      <c r="W30" s="38"/>
      <c r="X30" s="11"/>
      <c r="Y30" s="53"/>
      <c r="Z30" s="54"/>
      <c r="AA30" s="1"/>
      <c r="AB30" s="1"/>
      <c r="AJ30" s="17"/>
      <c r="AK30" s="3"/>
      <c r="AL30" s="3"/>
      <c r="AM30" s="3"/>
      <c r="AN30" s="3"/>
      <c r="AP30" s="55"/>
      <c r="AR30" s="3"/>
    </row>
    <row r="31" spans="1:44">
      <c r="A31" s="3"/>
      <c r="B31" s="1"/>
      <c r="G31" s="3"/>
      <c r="I31" s="64"/>
      <c r="J31" s="1"/>
      <c r="K31" s="1"/>
      <c r="L31" s="1"/>
      <c r="N31" s="3"/>
      <c r="O31" s="3"/>
      <c r="P31" s="3"/>
      <c r="Q31" s="3"/>
      <c r="R31" s="1"/>
      <c r="S31" s="1"/>
      <c r="T31" s="12"/>
      <c r="U31" s="12"/>
      <c r="V31" s="11"/>
      <c r="W31" s="38"/>
      <c r="X31" s="11"/>
      <c r="Y31" s="53"/>
      <c r="Z31" s="54"/>
      <c r="AA31" s="1"/>
      <c r="AB31" s="1"/>
      <c r="AG31" s="14"/>
      <c r="AJ31" s="17"/>
      <c r="AK31" s="18"/>
      <c r="AL31" s="18"/>
      <c r="AM31" s="3"/>
      <c r="AN31" s="18"/>
      <c r="AP31" s="55"/>
      <c r="AR31" s="3"/>
    </row>
    <row r="32" spans="1:44">
      <c r="A32" s="3"/>
      <c r="B32" s="1"/>
      <c r="G32" s="3"/>
      <c r="I32" s="64"/>
      <c r="J32" s="1"/>
      <c r="K32" s="1"/>
      <c r="L32" s="1"/>
      <c r="N32" s="3"/>
      <c r="O32" s="18"/>
      <c r="P32" s="3"/>
      <c r="Q32" s="3"/>
      <c r="R32" s="1"/>
      <c r="S32" s="1"/>
      <c r="T32" s="12"/>
      <c r="U32" s="12"/>
      <c r="V32" s="11"/>
      <c r="W32" s="38"/>
      <c r="X32" s="11"/>
      <c r="Y32" s="53"/>
      <c r="Z32" s="54"/>
      <c r="AA32" s="1"/>
      <c r="AB32" s="1"/>
      <c r="AG32" s="14"/>
      <c r="AJ32" s="17"/>
      <c r="AK32" s="3"/>
      <c r="AL32" s="3"/>
      <c r="AM32" s="3"/>
      <c r="AN32" s="3"/>
      <c r="AP32" s="55"/>
      <c r="AR32" s="18"/>
    </row>
    <row r="33" spans="1:44">
      <c r="A33" s="3"/>
      <c r="B33" s="1"/>
      <c r="G33" s="3"/>
      <c r="I33" s="64"/>
      <c r="J33" s="1"/>
      <c r="K33" s="1"/>
      <c r="L33" s="1"/>
      <c r="N33" s="3"/>
      <c r="O33" s="25"/>
      <c r="P33" s="3"/>
      <c r="Q33" s="3"/>
      <c r="R33" s="1"/>
      <c r="S33" s="1"/>
      <c r="T33" s="12"/>
      <c r="U33" s="12"/>
      <c r="V33" s="11"/>
      <c r="W33" s="38"/>
      <c r="X33" s="11"/>
      <c r="Y33" s="53"/>
      <c r="Z33" s="54"/>
      <c r="AA33" s="1"/>
      <c r="AB33" s="1"/>
      <c r="AF33" s="27"/>
      <c r="AG33" s="30"/>
      <c r="AJ33" s="17"/>
      <c r="AK33" s="3"/>
      <c r="AL33" s="3"/>
      <c r="AM33" s="3"/>
      <c r="AN33" s="3"/>
      <c r="AP33" s="55"/>
      <c r="AR33" s="3"/>
    </row>
    <row r="34" spans="1:44">
      <c r="A34" s="3"/>
      <c r="B34" s="38"/>
      <c r="G34" s="3"/>
      <c r="J34" s="1"/>
      <c r="K34" s="1"/>
      <c r="L34" s="38"/>
      <c r="N34" s="3"/>
      <c r="O34" s="3"/>
      <c r="P34" s="3"/>
      <c r="Q34" s="3"/>
      <c r="R34" s="1"/>
      <c r="S34" s="1"/>
      <c r="T34" s="12"/>
      <c r="U34" s="12"/>
      <c r="V34" s="11"/>
      <c r="W34" s="38"/>
      <c r="X34" s="11"/>
      <c r="Y34" s="53"/>
      <c r="Z34" s="54"/>
      <c r="AA34" s="1"/>
      <c r="AB34" s="1"/>
      <c r="AG34" s="15"/>
      <c r="AJ34" s="17"/>
      <c r="AK34" s="3"/>
      <c r="AL34" s="3"/>
      <c r="AM34" s="3"/>
      <c r="AN34" s="3"/>
      <c r="AR34" s="3"/>
    </row>
    <row r="35" spans="1:44">
      <c r="A35" s="3"/>
      <c r="B35" s="38"/>
      <c r="G35" s="3"/>
      <c r="J35" s="1"/>
      <c r="K35" s="1"/>
      <c r="L35" s="38"/>
      <c r="N35" s="3"/>
      <c r="O35" s="3"/>
      <c r="P35" s="3"/>
      <c r="Q35" s="3"/>
      <c r="R35" s="1"/>
      <c r="S35" s="1"/>
      <c r="T35" s="12"/>
      <c r="U35" s="12"/>
      <c r="V35" s="11"/>
      <c r="W35" s="38"/>
      <c r="X35" s="11"/>
      <c r="Y35" s="53"/>
      <c r="Z35" s="54"/>
      <c r="AA35" s="1"/>
      <c r="AB35" s="1"/>
      <c r="AG35" s="14"/>
      <c r="AJ35" s="36"/>
      <c r="AK35" s="3"/>
      <c r="AL35" s="43"/>
      <c r="AM35" s="3"/>
      <c r="AN35" s="3"/>
      <c r="AP35" s="55"/>
      <c r="AR35" s="3"/>
    </row>
    <row r="36" spans="1:44">
      <c r="A36" s="3"/>
      <c r="B36" s="38"/>
      <c r="G36" s="3"/>
      <c r="J36" s="1"/>
      <c r="K36" s="1"/>
      <c r="L36" s="38"/>
      <c r="N36" s="3"/>
      <c r="O36" s="3"/>
      <c r="P36" s="3"/>
      <c r="Q36" s="3"/>
      <c r="R36" s="1"/>
      <c r="S36" s="1"/>
      <c r="T36" s="12"/>
      <c r="U36" s="12"/>
      <c r="V36" s="11"/>
      <c r="W36" s="38"/>
      <c r="X36" s="11"/>
      <c r="Y36" s="53"/>
      <c r="Z36" s="54"/>
      <c r="AA36" s="1"/>
      <c r="AB36" s="1"/>
      <c r="AF36" s="27"/>
      <c r="AG36" s="30"/>
      <c r="AJ36" s="36"/>
      <c r="AK36" s="3"/>
      <c r="AL36" s="3"/>
      <c r="AM36" s="3"/>
      <c r="AN36" s="3"/>
      <c r="AP36" s="55"/>
      <c r="AR36" s="3"/>
    </row>
    <row r="37" spans="1:44">
      <c r="A37" s="3"/>
      <c r="B37" s="38"/>
      <c r="G37" s="3"/>
      <c r="J37" s="1"/>
      <c r="K37" s="1"/>
      <c r="L37" s="38"/>
      <c r="N37" s="3"/>
      <c r="O37" s="3"/>
      <c r="P37" s="3"/>
      <c r="Q37" s="3"/>
      <c r="R37" s="1"/>
      <c r="S37" s="1"/>
      <c r="T37" s="12"/>
      <c r="U37" s="12"/>
      <c r="V37" s="11"/>
      <c r="W37" s="38"/>
      <c r="X37" s="11"/>
      <c r="Y37" s="53"/>
      <c r="Z37" s="54"/>
      <c r="AA37" s="1"/>
      <c r="AB37" s="1"/>
      <c r="AG37" s="31"/>
      <c r="AJ37" s="34"/>
      <c r="AK37" s="3"/>
      <c r="AL37" s="3"/>
      <c r="AM37" s="3"/>
      <c r="AN37" s="3"/>
      <c r="AP37" s="55"/>
      <c r="AR37" s="3"/>
    </row>
    <row r="38" spans="1:44">
      <c r="A38" s="3"/>
      <c r="B38" s="38"/>
      <c r="G38" s="3"/>
      <c r="J38" s="1"/>
      <c r="K38" s="1"/>
      <c r="L38" s="38"/>
      <c r="N38" s="3"/>
      <c r="O38" s="3"/>
      <c r="P38" s="3"/>
      <c r="Q38" s="3"/>
      <c r="R38" s="1"/>
      <c r="S38" s="1"/>
      <c r="T38" s="12"/>
      <c r="U38" s="12"/>
      <c r="V38" s="11"/>
      <c r="W38" s="38"/>
      <c r="X38" s="11"/>
      <c r="Y38" s="53"/>
      <c r="Z38" s="54"/>
      <c r="AA38" s="1"/>
      <c r="AB38" s="1"/>
      <c r="AG38" s="31"/>
      <c r="AJ38" s="34"/>
      <c r="AK38" s="3"/>
      <c r="AL38" s="3"/>
      <c r="AM38" s="18"/>
      <c r="AN38" s="3"/>
      <c r="AP38" s="55"/>
      <c r="AR38" s="3"/>
    </row>
    <row r="39" spans="1:44">
      <c r="A39" s="3"/>
      <c r="B39" s="38"/>
      <c r="G39" s="3"/>
      <c r="J39" s="1"/>
      <c r="K39" s="1"/>
      <c r="L39" s="38"/>
      <c r="N39" s="3"/>
      <c r="O39" s="3"/>
      <c r="P39" s="3"/>
      <c r="Q39" s="3"/>
      <c r="R39" s="1"/>
      <c r="S39" s="1"/>
      <c r="T39" s="12"/>
      <c r="U39" s="12"/>
      <c r="V39" s="11"/>
      <c r="W39" s="38"/>
      <c r="X39" s="11"/>
      <c r="Y39" s="53"/>
      <c r="Z39" s="54"/>
      <c r="AA39" s="1"/>
      <c r="AB39" s="1"/>
      <c r="AG39" s="31"/>
      <c r="AJ39" s="35"/>
      <c r="AK39" s="3"/>
      <c r="AL39" s="3"/>
      <c r="AM39" s="3"/>
      <c r="AN39" s="3"/>
      <c r="AP39" s="55"/>
      <c r="AR39" s="3"/>
    </row>
    <row r="40" spans="1:44" ht="15">
      <c r="A40" s="3"/>
      <c r="B40" s="38"/>
      <c r="G40" s="3"/>
      <c r="J40" s="1"/>
      <c r="K40" s="1"/>
      <c r="L40" s="38"/>
      <c r="N40" s="3"/>
      <c r="O40" s="3"/>
      <c r="P40" s="3"/>
      <c r="Q40" s="3"/>
      <c r="R40" s="1"/>
      <c r="S40" s="1"/>
      <c r="T40" s="12"/>
      <c r="U40" s="12"/>
      <c r="V40" s="11"/>
      <c r="W40" s="38"/>
      <c r="X40" s="11"/>
      <c r="Y40" s="53"/>
      <c r="Z40" s="54"/>
      <c r="AA40" s="1"/>
      <c r="AB40" s="1"/>
      <c r="AC40" s="66"/>
      <c r="AG40" s="31"/>
      <c r="AK40" s="3"/>
      <c r="AL40" s="3"/>
      <c r="AM40" s="3"/>
      <c r="AN40" s="3"/>
      <c r="AP40" s="56"/>
      <c r="AR40" s="3"/>
    </row>
    <row r="41" spans="1:44">
      <c r="A41" s="3"/>
      <c r="B41" s="38"/>
      <c r="G41" s="3"/>
      <c r="J41" s="1"/>
      <c r="K41" s="1"/>
      <c r="L41" s="38"/>
      <c r="N41" s="3"/>
      <c r="O41" s="3"/>
      <c r="P41" s="3"/>
      <c r="Q41" s="3"/>
      <c r="R41" s="1"/>
      <c r="S41" s="1"/>
      <c r="T41" s="12"/>
      <c r="U41" s="12"/>
      <c r="V41" s="11"/>
      <c r="W41" s="38"/>
      <c r="X41" s="11"/>
      <c r="Y41" s="53"/>
      <c r="Z41" s="54"/>
      <c r="AA41" s="1"/>
      <c r="AB41" s="1"/>
      <c r="AC41" s="66"/>
      <c r="AG41" s="31"/>
      <c r="AK41" s="3"/>
      <c r="AL41" s="3"/>
      <c r="AM41" s="3"/>
      <c r="AN41" s="3"/>
      <c r="AR41" s="3"/>
    </row>
    <row r="42" spans="1:44">
      <c r="A42" s="3"/>
      <c r="B42" s="38"/>
      <c r="G42" s="3"/>
      <c r="J42" s="1"/>
      <c r="K42" s="1"/>
      <c r="L42" s="38"/>
      <c r="N42" s="3"/>
      <c r="O42" s="3"/>
      <c r="P42" s="3"/>
      <c r="Q42" s="3"/>
      <c r="R42" s="1"/>
      <c r="S42" s="1"/>
      <c r="T42" s="12"/>
      <c r="U42" s="12"/>
      <c r="V42" s="11"/>
      <c r="W42" s="38"/>
      <c r="X42" s="11"/>
      <c r="Y42" s="53"/>
      <c r="Z42" s="54"/>
      <c r="AA42" s="1"/>
      <c r="AB42" s="1"/>
      <c r="AK42" s="3"/>
      <c r="AL42" s="3"/>
      <c r="AM42" s="3"/>
      <c r="AN42" s="3"/>
      <c r="AR42" s="25"/>
    </row>
    <row r="43" spans="1:44">
      <c r="A43" s="3"/>
      <c r="B43" s="38"/>
      <c r="G43" s="3"/>
      <c r="J43" s="1"/>
      <c r="K43" s="1"/>
      <c r="L43" s="38"/>
      <c r="N43" s="3"/>
      <c r="O43" s="3"/>
      <c r="P43" s="3"/>
      <c r="Q43" s="3"/>
      <c r="R43" s="1"/>
      <c r="S43" s="1"/>
      <c r="T43" s="12"/>
      <c r="U43" s="12"/>
      <c r="V43" s="11"/>
      <c r="W43" s="38"/>
      <c r="X43" s="11"/>
      <c r="Y43" s="53"/>
      <c r="Z43" s="54"/>
      <c r="AA43" s="1"/>
      <c r="AB43" s="1"/>
      <c r="AK43" s="3"/>
      <c r="AL43" s="3"/>
      <c r="AM43" s="3"/>
      <c r="AN43" s="3"/>
      <c r="AO43" s="25"/>
      <c r="AR43" s="25"/>
    </row>
    <row r="44" spans="1:44">
      <c r="A44" s="3"/>
      <c r="B44" s="38"/>
      <c r="G44" s="3"/>
      <c r="J44" s="1"/>
      <c r="K44" s="1"/>
      <c r="L44" s="38"/>
      <c r="N44" s="3"/>
      <c r="O44" s="3"/>
      <c r="P44" s="3"/>
      <c r="Q44" s="3"/>
      <c r="R44" s="1"/>
      <c r="S44" s="1"/>
      <c r="T44" s="12"/>
      <c r="U44" s="12"/>
      <c r="V44" s="11"/>
      <c r="W44" s="38"/>
      <c r="X44" s="11"/>
      <c r="Y44" s="53"/>
      <c r="Z44" s="54"/>
      <c r="AA44" s="1"/>
      <c r="AB44" s="1"/>
      <c r="AC44" s="66"/>
      <c r="AK44" s="3"/>
      <c r="AL44" s="3"/>
      <c r="AM44" s="3"/>
      <c r="AN44" s="3"/>
      <c r="AR44" s="25"/>
    </row>
    <row r="45" spans="1:44">
      <c r="A45" s="3"/>
      <c r="B45" s="38"/>
      <c r="G45" s="3"/>
      <c r="J45" s="1"/>
      <c r="K45" s="1"/>
      <c r="L45" s="38"/>
      <c r="N45" s="3"/>
      <c r="O45" s="3"/>
      <c r="P45" s="3"/>
      <c r="Q45" s="3"/>
      <c r="R45" s="1"/>
      <c r="S45" s="1"/>
      <c r="T45" s="12"/>
      <c r="U45" s="12"/>
      <c r="V45" s="11"/>
      <c r="W45" s="38"/>
      <c r="X45" s="11"/>
      <c r="Y45" s="53"/>
      <c r="Z45" s="54"/>
      <c r="AA45" s="1"/>
      <c r="AB45" s="1"/>
      <c r="AC45" s="66"/>
      <c r="AK45" s="3"/>
      <c r="AL45" s="3"/>
      <c r="AM45" s="3"/>
      <c r="AN45" s="3"/>
      <c r="AR45" s="25"/>
    </row>
    <row r="46" spans="1:44">
      <c r="A46" s="3"/>
      <c r="B46" s="38"/>
      <c r="G46" s="3"/>
      <c r="J46" s="1"/>
      <c r="K46" s="1"/>
      <c r="L46" s="38"/>
      <c r="N46" s="3"/>
      <c r="O46" s="25"/>
      <c r="P46" s="3"/>
      <c r="Q46" s="3"/>
      <c r="R46" s="1"/>
      <c r="S46" s="1"/>
      <c r="T46" s="12"/>
      <c r="U46" s="12"/>
      <c r="V46" s="11"/>
      <c r="W46" s="38"/>
      <c r="X46" s="11"/>
      <c r="Y46" s="53"/>
      <c r="Z46" s="54"/>
      <c r="AA46" s="1"/>
      <c r="AB46" s="1"/>
      <c r="AK46" s="3"/>
      <c r="AL46" s="3"/>
      <c r="AM46" s="3"/>
      <c r="AN46" s="3"/>
      <c r="AR46" s="25"/>
    </row>
    <row r="47" spans="1:44">
      <c r="A47" s="3"/>
      <c r="B47" s="38"/>
      <c r="G47" s="3"/>
      <c r="J47" s="1"/>
      <c r="K47" s="1"/>
      <c r="L47" s="38"/>
      <c r="N47" s="3"/>
      <c r="O47" s="3"/>
      <c r="P47" s="3"/>
      <c r="Q47" s="3"/>
      <c r="R47" s="1"/>
      <c r="S47" s="1"/>
      <c r="T47" s="12"/>
      <c r="U47" s="12"/>
      <c r="V47" s="11"/>
      <c r="W47" s="38"/>
      <c r="X47" s="11"/>
      <c r="Y47" s="53"/>
      <c r="Z47" s="54"/>
      <c r="AA47" s="1"/>
      <c r="AB47" s="1"/>
      <c r="AK47" s="3"/>
      <c r="AL47" s="3"/>
      <c r="AM47" s="3"/>
      <c r="AN47" s="3"/>
      <c r="AR47" s="25"/>
    </row>
    <row r="48" spans="1:44">
      <c r="A48" s="3"/>
      <c r="B48" s="38"/>
      <c r="G48" s="3"/>
      <c r="J48" s="1"/>
      <c r="K48" s="1"/>
      <c r="L48" s="38"/>
      <c r="N48" s="3"/>
      <c r="O48" s="3"/>
      <c r="P48" s="3"/>
      <c r="Q48" s="3"/>
      <c r="R48" s="1"/>
      <c r="S48" s="1"/>
      <c r="T48" s="12"/>
      <c r="U48" s="12"/>
      <c r="V48" s="11"/>
      <c r="W48" s="38"/>
      <c r="X48" s="11"/>
      <c r="Y48" s="53"/>
      <c r="Z48" s="54"/>
      <c r="AA48" s="1"/>
      <c r="AB48" s="1"/>
      <c r="AK48" s="3"/>
      <c r="AL48" s="3"/>
      <c r="AM48" s="3"/>
      <c r="AN48" s="3"/>
      <c r="AR48" s="25"/>
    </row>
    <row r="49" spans="1:44">
      <c r="A49" s="3"/>
      <c r="B49" s="38"/>
      <c r="G49" s="3"/>
      <c r="J49" s="1"/>
      <c r="K49" s="1"/>
      <c r="L49" s="38"/>
      <c r="N49" s="3"/>
      <c r="O49" s="3"/>
      <c r="P49" s="3"/>
      <c r="Q49" s="3"/>
      <c r="R49" s="1"/>
      <c r="S49" s="1"/>
      <c r="T49" s="12"/>
      <c r="U49" s="12"/>
      <c r="V49" s="11"/>
      <c r="W49" s="38"/>
      <c r="X49" s="11"/>
      <c r="Y49" s="53"/>
      <c r="Z49" s="54"/>
      <c r="AA49" s="1"/>
      <c r="AB49" s="1"/>
      <c r="AF49" s="58"/>
      <c r="AG49" s="59"/>
      <c r="AK49" s="3"/>
      <c r="AL49" s="3"/>
      <c r="AM49" s="3"/>
      <c r="AN49" s="3"/>
      <c r="AR49" s="25"/>
    </row>
    <row r="50" spans="1:44">
      <c r="A50" s="3"/>
      <c r="B50" s="38"/>
      <c r="G50" s="3"/>
      <c r="J50" s="1"/>
      <c r="K50" s="1"/>
      <c r="L50" s="38"/>
      <c r="N50" s="3"/>
      <c r="O50" s="3"/>
      <c r="P50" s="3"/>
      <c r="Q50" s="3"/>
      <c r="R50" s="1"/>
      <c r="S50" s="1"/>
      <c r="T50" s="12"/>
      <c r="U50" s="12"/>
      <c r="V50" s="11"/>
      <c r="W50" s="38"/>
      <c r="X50" s="11"/>
      <c r="Y50" s="53"/>
      <c r="Z50" s="54"/>
      <c r="AA50" s="1"/>
      <c r="AB50" s="1"/>
      <c r="AF50" s="1"/>
      <c r="AG50" s="59"/>
      <c r="AK50" s="3"/>
      <c r="AL50" s="3"/>
      <c r="AM50" s="3"/>
      <c r="AN50" s="3"/>
      <c r="AR50" s="3"/>
    </row>
    <row r="51" spans="1:44">
      <c r="A51" s="3"/>
      <c r="B51" s="38"/>
      <c r="G51" s="3"/>
      <c r="J51" s="1"/>
      <c r="K51" s="1"/>
      <c r="L51" s="38"/>
      <c r="N51" s="3"/>
      <c r="O51" s="25"/>
      <c r="P51" s="3"/>
      <c r="Q51" s="3"/>
      <c r="R51" s="1"/>
      <c r="S51" s="1"/>
      <c r="T51" s="12"/>
      <c r="U51" s="12"/>
      <c r="V51" s="11"/>
      <c r="W51" s="38"/>
      <c r="X51" s="11"/>
      <c r="Y51" s="53"/>
      <c r="Z51" s="54"/>
      <c r="AA51" s="1"/>
      <c r="AB51" s="1"/>
      <c r="AF51" s="1"/>
      <c r="AG51" s="59"/>
      <c r="AK51" s="3"/>
      <c r="AL51" s="3"/>
      <c r="AM51" s="3"/>
      <c r="AN51" s="3"/>
      <c r="AR51" s="3"/>
    </row>
    <row r="52" spans="1:44">
      <c r="A52" s="3"/>
      <c r="B52" s="38"/>
      <c r="E52" s="44"/>
      <c r="F52" s="39"/>
      <c r="G52" s="2"/>
      <c r="H52" s="21"/>
      <c r="J52" s="1"/>
      <c r="K52" s="1"/>
      <c r="L52" s="38"/>
      <c r="N52" s="3"/>
      <c r="O52" s="3"/>
      <c r="P52" s="3"/>
      <c r="Q52" s="3"/>
      <c r="R52" s="1"/>
      <c r="S52" s="1"/>
      <c r="T52" s="12"/>
      <c r="U52" s="12"/>
      <c r="V52" s="11"/>
      <c r="W52" s="38"/>
      <c r="X52" s="11"/>
      <c r="Y52" s="53"/>
      <c r="Z52" s="54"/>
      <c r="AA52" s="1"/>
      <c r="AB52" s="1"/>
      <c r="AF52" s="1"/>
      <c r="AG52" s="59"/>
      <c r="AK52" s="3"/>
      <c r="AL52" s="3"/>
      <c r="AM52" s="3"/>
      <c r="AN52" s="3"/>
      <c r="AR52" s="3"/>
    </row>
    <row r="53" spans="1:44">
      <c r="A53" s="3"/>
      <c r="B53" s="38"/>
      <c r="E53" s="45"/>
      <c r="G53" s="3"/>
      <c r="H53" s="22"/>
      <c r="J53" s="1"/>
      <c r="K53" s="1"/>
      <c r="L53" s="38"/>
      <c r="N53" s="3"/>
      <c r="O53" s="3"/>
      <c r="P53" s="3"/>
      <c r="Q53" s="3"/>
      <c r="R53" s="1"/>
      <c r="S53" s="1"/>
      <c r="T53" s="12"/>
      <c r="U53" s="12"/>
      <c r="V53" s="11"/>
      <c r="W53" s="38"/>
      <c r="X53" s="11"/>
      <c r="Y53" s="53"/>
      <c r="Z53" s="54"/>
      <c r="AA53" s="1"/>
      <c r="AB53" s="1"/>
      <c r="AF53" s="1"/>
      <c r="AG53" s="59"/>
      <c r="AK53" s="3"/>
      <c r="AL53" s="3"/>
      <c r="AM53" s="3"/>
      <c r="AN53" s="3"/>
      <c r="AR53" s="3"/>
    </row>
    <row r="54" spans="1:44">
      <c r="A54" s="3"/>
      <c r="B54" s="38"/>
      <c r="E54" s="45"/>
      <c r="G54" s="3"/>
      <c r="H54" s="22"/>
      <c r="J54" s="1"/>
      <c r="K54" s="1"/>
      <c r="L54" s="38"/>
      <c r="N54" s="3"/>
      <c r="O54" s="3"/>
      <c r="P54" s="3"/>
      <c r="Q54" s="3"/>
      <c r="R54" s="1"/>
      <c r="S54" s="1"/>
      <c r="T54" s="12"/>
      <c r="U54" s="12"/>
      <c r="V54" s="11"/>
      <c r="W54" s="38"/>
      <c r="X54" s="11"/>
      <c r="Y54" s="53"/>
      <c r="Z54" s="54"/>
      <c r="AA54" s="1"/>
      <c r="AB54" s="1"/>
      <c r="AF54" s="1"/>
      <c r="AG54" s="59"/>
      <c r="AL54" s="3"/>
      <c r="AM54" s="3"/>
      <c r="AN54" s="3"/>
      <c r="AR54" s="3"/>
    </row>
    <row r="55" spans="1:44">
      <c r="A55" s="3"/>
      <c r="B55" s="38"/>
      <c r="E55" s="45"/>
      <c r="G55" s="3"/>
      <c r="H55" s="22"/>
      <c r="J55" s="1"/>
      <c r="K55" s="1"/>
      <c r="L55" s="38"/>
      <c r="N55" s="3"/>
      <c r="O55" s="3"/>
      <c r="P55" s="3"/>
      <c r="Q55" s="3"/>
      <c r="R55" s="1"/>
      <c r="S55" s="1"/>
      <c r="T55" s="12"/>
      <c r="U55" s="12"/>
      <c r="V55" s="11"/>
      <c r="W55" s="38"/>
      <c r="X55" s="11"/>
      <c r="Y55" s="53"/>
      <c r="Z55" s="54"/>
      <c r="AA55" s="1"/>
      <c r="AB55" s="1"/>
      <c r="AF55" s="1"/>
      <c r="AG55" s="59"/>
      <c r="AL55" s="3"/>
      <c r="AM55" s="3"/>
      <c r="AN55" s="3"/>
      <c r="AR55" s="3"/>
    </row>
    <row r="56" spans="1:44">
      <c r="A56" s="3"/>
      <c r="B56" s="38"/>
      <c r="E56" s="45"/>
      <c r="G56" s="3"/>
      <c r="H56" s="22"/>
      <c r="J56" s="1"/>
      <c r="K56" s="1"/>
      <c r="L56" s="38"/>
      <c r="N56" s="3"/>
      <c r="O56" s="3"/>
      <c r="P56" s="3"/>
      <c r="Q56" s="3"/>
      <c r="R56" s="1"/>
      <c r="S56" s="1"/>
      <c r="T56" s="12"/>
      <c r="U56" s="12"/>
      <c r="V56" s="11"/>
      <c r="W56" s="38"/>
      <c r="X56" s="11"/>
      <c r="Y56" s="53"/>
      <c r="Z56" s="54"/>
      <c r="AA56" s="1"/>
      <c r="AB56" s="1"/>
      <c r="AF56" s="1"/>
      <c r="AG56" s="59"/>
      <c r="AL56" s="3"/>
      <c r="AM56" s="3"/>
      <c r="AN56" s="3"/>
      <c r="AR56" s="3"/>
    </row>
    <row r="57" spans="1:44">
      <c r="A57" s="3"/>
      <c r="B57" s="38"/>
      <c r="E57" s="46"/>
      <c r="F57" s="40"/>
      <c r="G57" s="26"/>
      <c r="H57" s="23"/>
      <c r="J57" s="1"/>
      <c r="K57" s="1"/>
      <c r="L57" s="38"/>
      <c r="N57" s="3"/>
      <c r="O57" s="3"/>
      <c r="P57" s="3"/>
      <c r="Q57" s="3"/>
      <c r="R57" s="1"/>
      <c r="S57" s="1"/>
      <c r="T57" s="12"/>
      <c r="U57" s="12"/>
      <c r="V57" s="11"/>
      <c r="W57" s="38"/>
      <c r="X57" s="11"/>
      <c r="Y57" s="53"/>
      <c r="Z57" s="54"/>
      <c r="AA57" s="1"/>
      <c r="AB57" s="1"/>
      <c r="AF57" s="58"/>
      <c r="AG57" s="59"/>
      <c r="AL57" s="3"/>
      <c r="AM57" s="3"/>
      <c r="AN57" s="3"/>
      <c r="AR57" s="3"/>
    </row>
    <row r="58" spans="1:44">
      <c r="A58" s="3"/>
      <c r="B58" s="38"/>
      <c r="G58" s="3"/>
      <c r="J58" s="1"/>
      <c r="K58" s="1"/>
      <c r="L58" s="38"/>
      <c r="N58" s="3"/>
      <c r="O58" s="3"/>
      <c r="P58" s="3"/>
      <c r="Q58" s="3"/>
      <c r="R58" s="1"/>
      <c r="S58" s="1"/>
      <c r="T58" s="12"/>
      <c r="U58" s="12"/>
      <c r="V58" s="11"/>
      <c r="W58" s="38"/>
      <c r="X58" s="11"/>
      <c r="Y58" s="53"/>
      <c r="Z58" s="54"/>
      <c r="AA58" s="1"/>
      <c r="AB58" s="1"/>
      <c r="AF58" s="58"/>
      <c r="AG58" s="59"/>
      <c r="AL58" s="3"/>
      <c r="AM58" s="3"/>
      <c r="AN58" s="3"/>
      <c r="AR58" s="3"/>
    </row>
    <row r="59" spans="1:44">
      <c r="A59" s="3"/>
      <c r="B59" s="38"/>
      <c r="G59" s="3"/>
      <c r="J59" s="1"/>
      <c r="K59" s="1"/>
      <c r="L59" s="38"/>
      <c r="N59" s="3"/>
      <c r="O59" s="3"/>
      <c r="P59" s="3"/>
      <c r="Q59" s="3"/>
      <c r="R59" s="1"/>
      <c r="S59" s="1"/>
      <c r="T59" s="12"/>
      <c r="U59" s="12"/>
      <c r="V59" s="11"/>
      <c r="W59" s="38"/>
      <c r="X59" s="11"/>
      <c r="Y59" s="53"/>
      <c r="Z59" s="54"/>
      <c r="AA59" s="1"/>
      <c r="AB59" s="1"/>
      <c r="AF59" s="58"/>
      <c r="AG59" s="59"/>
      <c r="AL59" s="18"/>
      <c r="AM59" s="3"/>
      <c r="AN59" s="3"/>
      <c r="AR59" s="18"/>
    </row>
    <row r="60" spans="1:44">
      <c r="A60" s="3"/>
      <c r="B60" s="38"/>
      <c r="G60" s="3"/>
      <c r="J60" s="1"/>
      <c r="K60" s="1"/>
      <c r="L60" s="38"/>
      <c r="N60" s="3"/>
      <c r="O60" s="3"/>
      <c r="P60" s="3"/>
      <c r="Q60" s="3"/>
      <c r="R60" s="1"/>
      <c r="S60" s="1"/>
      <c r="T60" s="12"/>
      <c r="U60" s="12"/>
      <c r="V60" s="11"/>
      <c r="W60" s="38"/>
      <c r="X60" s="11"/>
      <c r="Y60" s="53"/>
      <c r="Z60" s="54"/>
      <c r="AA60" s="1"/>
      <c r="AB60" s="1"/>
      <c r="AF60" s="58"/>
      <c r="AG60" s="59"/>
      <c r="AL60" s="3"/>
      <c r="AM60" s="3"/>
      <c r="AN60" s="3"/>
      <c r="AR60" s="3"/>
    </row>
    <row r="61" spans="1:44">
      <c r="A61" s="3"/>
      <c r="B61" s="38"/>
      <c r="G61" s="3"/>
      <c r="J61" s="1"/>
      <c r="K61" s="1"/>
      <c r="L61" s="38"/>
      <c r="N61" s="3"/>
      <c r="O61" s="3"/>
      <c r="P61" s="3"/>
      <c r="Q61" s="3"/>
      <c r="R61" s="1"/>
      <c r="S61" s="1"/>
      <c r="T61" s="12"/>
      <c r="U61" s="12"/>
      <c r="V61" s="11"/>
      <c r="W61" s="38"/>
      <c r="X61" s="11"/>
      <c r="Y61" s="53"/>
      <c r="Z61" s="54"/>
      <c r="AA61" s="1"/>
      <c r="AB61" s="1"/>
      <c r="AF61" s="1"/>
      <c r="AG61" s="59"/>
      <c r="AL61" s="3"/>
      <c r="AM61" s="3"/>
      <c r="AN61" s="3"/>
      <c r="AR61" s="3"/>
    </row>
    <row r="62" spans="1:44">
      <c r="A62" s="3"/>
      <c r="B62" s="38"/>
      <c r="G62" s="3"/>
      <c r="J62" s="1"/>
      <c r="K62" s="1"/>
      <c r="L62" s="38"/>
      <c r="N62" s="3"/>
      <c r="O62" s="25"/>
      <c r="P62" s="3"/>
      <c r="Q62" s="3"/>
      <c r="R62" s="1"/>
      <c r="S62" s="1"/>
      <c r="T62" s="12"/>
      <c r="U62" s="12"/>
      <c r="V62" s="11"/>
      <c r="W62" s="38"/>
      <c r="X62" s="11"/>
      <c r="Y62" s="53"/>
      <c r="Z62" s="54"/>
      <c r="AA62" s="1"/>
      <c r="AB62" s="1"/>
      <c r="AL62" s="3"/>
      <c r="AM62" s="3"/>
      <c r="AN62" s="3"/>
      <c r="AR62" s="3"/>
    </row>
    <row r="63" spans="1:44">
      <c r="A63" s="3"/>
      <c r="B63" s="38"/>
      <c r="G63" s="3"/>
      <c r="J63" s="1"/>
      <c r="K63" s="1"/>
      <c r="L63" s="38"/>
      <c r="N63" s="3"/>
      <c r="O63" s="25"/>
      <c r="P63" s="3"/>
      <c r="Q63" s="3"/>
      <c r="R63" s="1"/>
      <c r="S63" s="1"/>
      <c r="T63" s="12"/>
      <c r="U63" s="12"/>
      <c r="V63" s="11"/>
      <c r="W63" s="38"/>
      <c r="X63" s="11"/>
      <c r="Y63" s="53"/>
      <c r="Z63" s="54"/>
      <c r="AA63" s="1"/>
      <c r="AB63" s="1"/>
      <c r="AL63" s="3"/>
      <c r="AM63" s="3"/>
      <c r="AN63" s="3"/>
      <c r="AR63" s="3"/>
    </row>
    <row r="64" spans="1:44">
      <c r="A64" s="3"/>
      <c r="B64" s="38"/>
      <c r="E64" s="44"/>
      <c r="F64" s="39"/>
      <c r="G64" s="2"/>
      <c r="H64" s="21"/>
      <c r="J64" s="1"/>
      <c r="K64" s="1"/>
      <c r="L64" s="38"/>
      <c r="N64" s="3"/>
      <c r="O64" s="3"/>
      <c r="P64" s="3"/>
      <c r="Q64" s="3"/>
      <c r="R64" s="1"/>
      <c r="S64" s="1"/>
      <c r="T64" s="12"/>
      <c r="U64" s="12"/>
      <c r="V64" s="11"/>
      <c r="W64" s="38"/>
      <c r="X64" s="11"/>
      <c r="Y64" s="53"/>
      <c r="Z64" s="54"/>
      <c r="AA64" s="1"/>
      <c r="AB64" s="1"/>
      <c r="AL64" s="3"/>
      <c r="AM64" s="3"/>
      <c r="AN64" s="3"/>
      <c r="AR64" s="3"/>
    </row>
    <row r="65" spans="1:44">
      <c r="A65" s="3"/>
      <c r="B65" s="38"/>
      <c r="E65" s="45"/>
      <c r="G65" s="3"/>
      <c r="H65" s="22"/>
      <c r="J65" s="1"/>
      <c r="K65" s="1"/>
      <c r="L65" s="38"/>
      <c r="N65" s="3"/>
      <c r="O65" s="3"/>
      <c r="P65" s="3"/>
      <c r="Q65" s="3"/>
      <c r="R65" s="1"/>
      <c r="S65" s="1"/>
      <c r="T65" s="12"/>
      <c r="U65" s="12"/>
      <c r="V65" s="11"/>
      <c r="W65" s="38"/>
      <c r="X65" s="11"/>
      <c r="Y65" s="53"/>
      <c r="Z65" s="54"/>
      <c r="AA65" s="1"/>
      <c r="AB65" s="1"/>
      <c r="AL65" s="3"/>
      <c r="AM65" s="3"/>
      <c r="AN65" s="3"/>
      <c r="AR65" s="3"/>
    </row>
    <row r="66" spans="1:44">
      <c r="A66" s="3"/>
      <c r="B66" s="38"/>
      <c r="E66" s="45"/>
      <c r="G66" s="3"/>
      <c r="H66" s="22"/>
      <c r="J66" s="1"/>
      <c r="K66" s="1"/>
      <c r="L66" s="38"/>
      <c r="N66" s="3"/>
      <c r="O66" s="3"/>
      <c r="P66" s="3"/>
      <c r="Q66" s="3"/>
      <c r="R66" s="1"/>
      <c r="S66" s="1"/>
      <c r="T66" s="12"/>
      <c r="U66" s="12"/>
      <c r="V66" s="11"/>
      <c r="W66" s="38"/>
      <c r="X66" s="11"/>
      <c r="Y66" s="53"/>
      <c r="Z66" s="54"/>
      <c r="AA66" s="1"/>
      <c r="AB66" s="1"/>
      <c r="AL66" s="3"/>
      <c r="AM66" s="3"/>
      <c r="AN66" s="18"/>
      <c r="AR66" s="3"/>
    </row>
    <row r="67" spans="1:44">
      <c r="A67" s="3"/>
      <c r="B67" s="38"/>
      <c r="E67" s="45"/>
      <c r="G67" s="3"/>
      <c r="H67" s="22"/>
      <c r="J67" s="1"/>
      <c r="K67" s="1"/>
      <c r="L67" s="38"/>
      <c r="N67" s="3"/>
      <c r="O67" s="3"/>
      <c r="P67" s="3"/>
      <c r="Q67" s="3"/>
      <c r="R67" s="1"/>
      <c r="S67" s="1"/>
      <c r="T67" s="12"/>
      <c r="U67" s="12"/>
      <c r="V67" s="11"/>
      <c r="W67" s="38"/>
      <c r="X67" s="11"/>
      <c r="Y67" s="53"/>
      <c r="Z67" s="54"/>
      <c r="AA67" s="1"/>
      <c r="AB67" s="1"/>
      <c r="AL67" s="3"/>
      <c r="AM67" s="3"/>
      <c r="AN67" s="18"/>
      <c r="AR67" s="3"/>
    </row>
    <row r="68" spans="1:44">
      <c r="A68" s="3"/>
      <c r="B68" s="38"/>
      <c r="E68" s="45"/>
      <c r="G68" s="3"/>
      <c r="H68" s="22"/>
      <c r="J68" s="1"/>
      <c r="K68" s="1"/>
      <c r="L68" s="38"/>
      <c r="N68" s="3"/>
      <c r="O68" s="3"/>
      <c r="P68" s="3"/>
      <c r="Q68" s="3"/>
      <c r="R68" s="1"/>
      <c r="S68" s="1"/>
      <c r="T68" s="12"/>
      <c r="U68" s="12"/>
      <c r="V68" s="11"/>
      <c r="W68" s="38"/>
      <c r="X68" s="11"/>
      <c r="Y68" s="53"/>
      <c r="Z68" s="54"/>
      <c r="AA68" s="1"/>
      <c r="AB68" s="1"/>
      <c r="AL68" s="3"/>
      <c r="AM68" s="3"/>
      <c r="AN68" s="3"/>
      <c r="AR68" s="3"/>
    </row>
    <row r="69" spans="1:44">
      <c r="A69" s="3"/>
      <c r="B69" s="38"/>
      <c r="E69" s="46"/>
      <c r="F69" s="40"/>
      <c r="G69" s="26"/>
      <c r="H69" s="23"/>
      <c r="J69" s="1"/>
      <c r="K69" s="1"/>
      <c r="L69" s="38"/>
      <c r="N69" s="3"/>
      <c r="O69" s="3"/>
      <c r="P69" s="3"/>
      <c r="Q69" s="3"/>
      <c r="R69" s="1"/>
      <c r="S69" s="1"/>
      <c r="T69" s="12"/>
      <c r="U69" s="12"/>
      <c r="V69" s="11"/>
      <c r="W69" s="38"/>
      <c r="X69" s="11"/>
      <c r="Y69" s="53"/>
      <c r="Z69" s="54"/>
      <c r="AA69" s="1"/>
      <c r="AB69" s="1"/>
      <c r="AL69" s="3"/>
      <c r="AM69" s="3"/>
      <c r="AN69" s="3"/>
      <c r="AR69" s="3"/>
    </row>
    <row r="70" spans="1:44">
      <c r="A70" s="3"/>
      <c r="B70" s="38"/>
      <c r="G70" s="3"/>
      <c r="J70" s="1"/>
      <c r="K70" s="1"/>
      <c r="L70" s="38"/>
      <c r="N70" s="3"/>
      <c r="O70" s="3"/>
      <c r="P70" s="3"/>
      <c r="Q70" s="3"/>
      <c r="R70" s="1"/>
      <c r="S70" s="1"/>
      <c r="T70" s="12"/>
      <c r="U70" s="12"/>
      <c r="V70" s="11"/>
      <c r="W70" s="38"/>
      <c r="X70" s="11"/>
      <c r="Y70" s="53"/>
      <c r="Z70" s="54"/>
      <c r="AA70" s="1"/>
      <c r="AB70" s="1"/>
      <c r="AL70" s="9"/>
      <c r="AM70" s="3"/>
      <c r="AN70" s="3"/>
      <c r="AR70" s="3"/>
    </row>
    <row r="71" spans="1:44">
      <c r="A71" s="3"/>
      <c r="B71" s="38"/>
      <c r="G71" s="3"/>
      <c r="J71" s="1"/>
      <c r="K71" s="1"/>
      <c r="L71" s="38"/>
      <c r="N71" s="18"/>
      <c r="O71" s="3"/>
      <c r="P71" s="3"/>
      <c r="Q71" s="3"/>
      <c r="R71" s="1"/>
      <c r="S71" s="1"/>
      <c r="T71" s="12"/>
      <c r="U71" s="12"/>
      <c r="V71" s="11"/>
      <c r="W71" s="38"/>
      <c r="X71" s="11"/>
      <c r="Y71" s="53"/>
      <c r="Z71" s="54"/>
      <c r="AA71" s="1"/>
      <c r="AB71" s="1"/>
      <c r="AL71" s="9"/>
      <c r="AM71" s="3"/>
      <c r="AN71" s="3"/>
      <c r="AR71" s="3"/>
    </row>
    <row r="72" spans="1:44">
      <c r="A72" s="3"/>
      <c r="B72" s="38"/>
      <c r="G72" s="3"/>
      <c r="J72" s="1"/>
      <c r="K72" s="1"/>
      <c r="L72" s="38"/>
      <c r="N72" s="3"/>
      <c r="O72" s="18"/>
      <c r="P72" s="3"/>
      <c r="Q72" s="3"/>
      <c r="R72" s="1"/>
      <c r="S72" s="1"/>
      <c r="T72" s="12"/>
      <c r="U72" s="12"/>
      <c r="V72" s="11"/>
      <c r="W72" s="38"/>
      <c r="X72" s="11"/>
      <c r="Y72" s="53"/>
      <c r="Z72" s="54"/>
      <c r="AA72" s="1"/>
      <c r="AB72" s="1"/>
      <c r="AL72" s="9"/>
      <c r="AM72" s="3"/>
      <c r="AN72" s="3"/>
      <c r="AR72" s="3"/>
    </row>
    <row r="73" spans="1:44">
      <c r="A73" s="3"/>
      <c r="B73" s="38"/>
      <c r="G73" s="3"/>
      <c r="J73" s="1"/>
      <c r="K73" s="1"/>
      <c r="L73" s="38"/>
      <c r="N73" s="3"/>
      <c r="O73" s="18"/>
      <c r="P73" s="3"/>
      <c r="Q73" s="3"/>
      <c r="R73" s="1"/>
      <c r="S73" s="1"/>
      <c r="T73" s="12"/>
      <c r="U73" s="12"/>
      <c r="V73" s="11"/>
      <c r="W73" s="38"/>
      <c r="X73" s="11"/>
      <c r="Y73" s="53"/>
      <c r="Z73" s="54"/>
      <c r="AA73" s="1"/>
      <c r="AB73" s="1"/>
      <c r="AL73" s="9"/>
      <c r="AM73" s="3"/>
      <c r="AN73" s="3"/>
      <c r="AR73" s="3"/>
    </row>
    <row r="74" spans="1:44">
      <c r="A74" s="3"/>
      <c r="B74" s="38"/>
      <c r="G74" s="3"/>
      <c r="J74" s="1"/>
      <c r="K74" s="1"/>
      <c r="L74" s="38"/>
      <c r="N74" s="3"/>
      <c r="O74" s="3"/>
      <c r="P74" s="3"/>
      <c r="Q74" s="3"/>
      <c r="R74" s="1"/>
      <c r="S74" s="1"/>
      <c r="T74" s="12"/>
      <c r="U74" s="12"/>
      <c r="V74" s="11"/>
      <c r="W74" s="38"/>
      <c r="X74" s="11"/>
      <c r="Y74" s="53"/>
      <c r="Z74" s="54"/>
      <c r="AA74" s="1"/>
      <c r="AB74" s="1"/>
      <c r="AL74" s="9"/>
      <c r="AM74" s="3"/>
      <c r="AN74" s="3"/>
      <c r="AR74" s="3"/>
    </row>
    <row r="75" spans="1:44">
      <c r="A75" s="3"/>
      <c r="B75" s="38"/>
      <c r="G75" s="3"/>
      <c r="J75" s="1"/>
      <c r="K75" s="1"/>
      <c r="L75" s="38"/>
      <c r="N75" s="3"/>
      <c r="O75" s="3"/>
      <c r="P75" s="3"/>
      <c r="Q75" s="3"/>
      <c r="R75" s="1"/>
      <c r="S75" s="1"/>
      <c r="T75" s="12"/>
      <c r="U75" s="12"/>
      <c r="V75" s="11"/>
      <c r="W75" s="38"/>
      <c r="X75" s="11"/>
      <c r="Y75" s="53"/>
      <c r="Z75" s="54"/>
      <c r="AA75" s="1"/>
      <c r="AB75" s="1"/>
      <c r="AL75" s="9"/>
      <c r="AM75" s="3"/>
      <c r="AN75" s="3"/>
      <c r="AR75" s="3"/>
    </row>
    <row r="76" spans="1:44">
      <c r="A76" s="3"/>
      <c r="B76" s="38"/>
      <c r="E76" s="44"/>
      <c r="F76" s="39"/>
      <c r="G76" s="2"/>
      <c r="H76" s="21"/>
      <c r="J76" s="1"/>
      <c r="K76" s="1"/>
      <c r="L76" s="38"/>
      <c r="N76" s="3"/>
      <c r="O76" s="3"/>
      <c r="P76" s="3"/>
      <c r="Q76" s="3"/>
      <c r="R76" s="1"/>
      <c r="S76" s="1"/>
      <c r="T76" s="12"/>
      <c r="U76" s="12"/>
      <c r="V76" s="11"/>
      <c r="W76" s="38"/>
      <c r="X76" s="11"/>
      <c r="Y76" s="53"/>
      <c r="Z76" s="54"/>
      <c r="AA76" s="1"/>
      <c r="AB76" s="1"/>
      <c r="AL76" s="3"/>
      <c r="AM76" s="3"/>
      <c r="AN76" s="3"/>
    </row>
    <row r="77" spans="1:44">
      <c r="A77" s="3"/>
      <c r="B77" s="38"/>
      <c r="E77" s="45"/>
      <c r="G77" s="3"/>
      <c r="H77" s="22"/>
      <c r="J77" s="1"/>
      <c r="K77" s="1"/>
      <c r="L77" s="38"/>
      <c r="N77" s="3"/>
      <c r="O77" s="3"/>
      <c r="P77" s="3"/>
      <c r="Q77" s="3"/>
      <c r="R77" s="1"/>
      <c r="S77" s="1"/>
      <c r="T77" s="12"/>
      <c r="U77" s="12"/>
      <c r="V77" s="11"/>
      <c r="W77" s="38"/>
      <c r="X77" s="11"/>
      <c r="Y77" s="53"/>
      <c r="Z77" s="54"/>
      <c r="AA77" s="1"/>
      <c r="AB77" s="1"/>
      <c r="AL77" s="9"/>
      <c r="AM77" s="3"/>
      <c r="AN77" s="3"/>
    </row>
    <row r="78" spans="1:44">
      <c r="A78" s="3"/>
      <c r="B78" s="38"/>
      <c r="E78" s="45"/>
      <c r="G78" s="3"/>
      <c r="H78" s="22"/>
      <c r="J78" s="1"/>
      <c r="K78" s="1"/>
      <c r="L78" s="38"/>
      <c r="N78" s="3"/>
      <c r="O78" s="18"/>
      <c r="P78" s="3"/>
      <c r="Q78" s="3"/>
      <c r="R78" s="1"/>
      <c r="S78" s="1"/>
      <c r="T78" s="12"/>
      <c r="U78" s="12"/>
      <c r="V78" s="11"/>
      <c r="W78" s="38"/>
      <c r="X78" s="11"/>
      <c r="Y78" s="53"/>
      <c r="Z78" s="54"/>
      <c r="AA78" s="1"/>
      <c r="AB78" s="1"/>
      <c r="AL78" s="9"/>
      <c r="AM78" s="3"/>
      <c r="AN78" s="3"/>
    </row>
    <row r="79" spans="1:44">
      <c r="A79" s="3"/>
      <c r="B79" s="38"/>
      <c r="E79" s="45"/>
      <c r="G79" s="3"/>
      <c r="H79" s="22"/>
      <c r="J79" s="1"/>
      <c r="K79" s="1"/>
      <c r="L79" s="38"/>
      <c r="N79" s="3"/>
      <c r="O79" s="3"/>
      <c r="P79" s="3"/>
      <c r="Q79" s="3"/>
      <c r="R79" s="1"/>
      <c r="S79" s="1"/>
      <c r="T79" s="12"/>
      <c r="U79" s="12"/>
      <c r="V79" s="11"/>
      <c r="W79" s="38"/>
      <c r="X79" s="11"/>
      <c r="Y79" s="53"/>
      <c r="Z79" s="54"/>
      <c r="AA79" s="1"/>
      <c r="AB79" s="1"/>
      <c r="AL79" s="9"/>
      <c r="AM79" s="3"/>
      <c r="AN79" s="3"/>
    </row>
    <row r="80" spans="1:44">
      <c r="A80" s="3"/>
      <c r="B80" s="38"/>
      <c r="E80" s="45"/>
      <c r="G80" s="3"/>
      <c r="H80" s="22"/>
      <c r="J80" s="1"/>
      <c r="K80" s="1"/>
      <c r="L80" s="38"/>
      <c r="N80" s="3"/>
      <c r="O80" s="3"/>
      <c r="P80" s="3"/>
      <c r="Q80" s="3"/>
      <c r="R80" s="1"/>
      <c r="S80" s="1"/>
      <c r="T80" s="12"/>
      <c r="U80" s="12"/>
      <c r="V80" s="11"/>
      <c r="W80" s="38"/>
      <c r="X80" s="11"/>
      <c r="Y80" s="53"/>
      <c r="Z80" s="54"/>
      <c r="AA80" s="1"/>
      <c r="AB80" s="1"/>
      <c r="AL80" s="9"/>
      <c r="AM80" s="3"/>
      <c r="AN80" s="3"/>
    </row>
    <row r="81" spans="1:41">
      <c r="A81" s="3"/>
      <c r="B81" s="38"/>
      <c r="E81" s="46"/>
      <c r="F81" s="40"/>
      <c r="G81" s="26"/>
      <c r="H81" s="23"/>
      <c r="J81" s="1"/>
      <c r="K81" s="1"/>
      <c r="L81" s="38"/>
      <c r="N81" s="3"/>
      <c r="O81" s="25"/>
      <c r="P81" s="3"/>
      <c r="Q81" s="3"/>
      <c r="R81" s="1"/>
      <c r="S81" s="1"/>
      <c r="T81" s="12"/>
      <c r="U81" s="12"/>
      <c r="V81" s="11"/>
      <c r="W81" s="38"/>
      <c r="X81" s="11"/>
      <c r="Y81" s="53"/>
      <c r="Z81" s="54"/>
      <c r="AA81" s="1"/>
      <c r="AB81" s="1"/>
      <c r="AL81" s="9"/>
      <c r="AM81" s="3"/>
      <c r="AN81" s="3"/>
    </row>
    <row r="82" spans="1:41">
      <c r="A82" s="3"/>
      <c r="B82" s="38"/>
      <c r="G82" s="3"/>
      <c r="J82" s="1"/>
      <c r="K82" s="1"/>
      <c r="L82" s="38"/>
      <c r="N82" s="3"/>
      <c r="O82" s="3"/>
      <c r="P82" s="3"/>
      <c r="Q82" s="3"/>
      <c r="R82" s="1"/>
      <c r="S82" s="1"/>
      <c r="T82" s="12"/>
      <c r="U82" s="12"/>
      <c r="V82" s="11"/>
      <c r="W82" s="38"/>
      <c r="X82" s="11"/>
      <c r="Y82" s="53"/>
      <c r="Z82" s="54"/>
      <c r="AA82" s="1"/>
      <c r="AB82" s="1"/>
      <c r="AL82" s="9"/>
      <c r="AN82" s="3"/>
    </row>
    <row r="83" spans="1:41" ht="14" customHeight="1">
      <c r="A83" s="3"/>
      <c r="B83" s="38"/>
      <c r="G83" s="3"/>
      <c r="J83" s="1"/>
      <c r="K83" s="1"/>
      <c r="L83" s="38"/>
      <c r="N83" s="3"/>
      <c r="O83" s="3"/>
      <c r="P83" s="3"/>
      <c r="Q83" s="3"/>
      <c r="R83" s="1"/>
      <c r="S83" s="1"/>
      <c r="T83" s="12"/>
      <c r="U83" s="12"/>
      <c r="V83" s="11"/>
      <c r="W83" s="38"/>
      <c r="X83" s="11"/>
      <c r="Y83" s="53"/>
      <c r="Z83" s="54"/>
      <c r="AA83" s="1"/>
      <c r="AB83" s="1"/>
      <c r="AL83" s="9"/>
      <c r="AM83" s="19"/>
      <c r="AN83" s="3"/>
    </row>
    <row r="84" spans="1:41">
      <c r="A84" s="3"/>
      <c r="B84" s="38"/>
      <c r="G84" s="3"/>
      <c r="J84" s="1"/>
      <c r="K84" s="1"/>
      <c r="L84" s="38"/>
      <c r="N84" s="3"/>
      <c r="O84" s="3"/>
      <c r="P84" s="3"/>
      <c r="Q84" s="3"/>
      <c r="R84" s="1"/>
      <c r="S84" s="1"/>
      <c r="T84" s="12"/>
      <c r="U84" s="12"/>
      <c r="V84" s="11"/>
      <c r="W84" s="38"/>
      <c r="X84" s="11"/>
      <c r="Y84" s="53"/>
      <c r="Z84" s="54"/>
      <c r="AA84" s="1"/>
      <c r="AB84" s="1"/>
      <c r="AL84" s="9"/>
      <c r="AN84" s="3"/>
    </row>
    <row r="85" spans="1:41">
      <c r="A85" s="3"/>
      <c r="B85" s="38"/>
      <c r="G85" s="3"/>
      <c r="J85" s="1"/>
      <c r="K85" s="1"/>
      <c r="L85" s="38"/>
      <c r="N85" s="3"/>
      <c r="O85" s="3"/>
      <c r="P85" s="3"/>
      <c r="Q85" s="3"/>
      <c r="R85" s="1"/>
      <c r="S85" s="1"/>
      <c r="T85" s="12"/>
      <c r="U85" s="12"/>
      <c r="V85" s="11"/>
      <c r="W85" s="38"/>
      <c r="X85" s="11"/>
      <c r="Y85" s="53"/>
      <c r="Z85" s="54"/>
      <c r="AA85" s="1"/>
      <c r="AB85" s="1"/>
      <c r="AN85" s="3"/>
    </row>
    <row r="86" spans="1:41">
      <c r="A86" s="3"/>
      <c r="B86" s="38"/>
      <c r="G86" s="3"/>
      <c r="J86" s="1"/>
      <c r="K86" s="1"/>
      <c r="L86" s="38"/>
      <c r="N86" s="3"/>
      <c r="O86" s="3"/>
      <c r="P86" s="3"/>
      <c r="Q86" s="3"/>
      <c r="R86" s="1"/>
      <c r="S86" s="1"/>
      <c r="T86" s="12"/>
      <c r="U86" s="12"/>
      <c r="V86" s="11"/>
      <c r="W86" s="38"/>
      <c r="X86" s="11"/>
      <c r="Y86" s="53"/>
      <c r="Z86" s="54"/>
      <c r="AA86" s="1"/>
      <c r="AB86" s="1"/>
      <c r="AN86" s="3"/>
    </row>
    <row r="87" spans="1:41">
      <c r="A87" s="3"/>
      <c r="B87" s="38"/>
      <c r="J87" s="1"/>
      <c r="K87" s="1"/>
      <c r="L87" s="38"/>
      <c r="N87" s="3"/>
      <c r="O87" s="3"/>
      <c r="P87" s="3"/>
      <c r="Q87" s="3"/>
      <c r="R87" s="1"/>
      <c r="S87" s="1"/>
      <c r="T87" s="12"/>
      <c r="U87" s="12"/>
      <c r="V87" s="11"/>
      <c r="W87" s="38"/>
      <c r="X87" s="11"/>
      <c r="Y87" s="53"/>
      <c r="Z87" s="54"/>
      <c r="AA87" s="1"/>
      <c r="AB87" s="1"/>
      <c r="AN87" s="3"/>
    </row>
    <row r="88" spans="1:41">
      <c r="A88" s="3"/>
      <c r="B88" s="38"/>
      <c r="E88" s="44"/>
      <c r="F88" s="39"/>
      <c r="G88" s="62"/>
      <c r="H88" s="21"/>
      <c r="J88" s="1"/>
      <c r="K88" s="1"/>
      <c r="L88" s="38"/>
      <c r="N88" s="3"/>
      <c r="O88" s="25"/>
      <c r="P88" s="3"/>
      <c r="Q88" s="3"/>
      <c r="R88" s="1"/>
      <c r="S88" s="1"/>
      <c r="T88" s="12"/>
      <c r="U88" s="12"/>
      <c r="V88" s="11"/>
      <c r="W88" s="38"/>
      <c r="X88" s="11"/>
      <c r="Y88" s="53"/>
      <c r="Z88" s="54"/>
      <c r="AA88" s="1"/>
      <c r="AB88" s="1"/>
      <c r="AN88" s="3"/>
    </row>
    <row r="89" spans="1:41">
      <c r="A89" s="3"/>
      <c r="B89" s="38"/>
      <c r="E89" s="45"/>
      <c r="H89" s="22"/>
      <c r="J89" s="1"/>
      <c r="K89" s="1"/>
      <c r="L89" s="38"/>
      <c r="N89" s="3"/>
      <c r="O89" s="3"/>
      <c r="P89" s="3"/>
      <c r="Q89" s="3"/>
      <c r="R89" s="1"/>
      <c r="S89" s="1"/>
      <c r="T89" s="12"/>
      <c r="U89" s="12"/>
      <c r="V89" s="11"/>
      <c r="W89" s="38"/>
      <c r="X89" s="11"/>
      <c r="Y89" s="53"/>
      <c r="Z89" s="54"/>
      <c r="AA89" s="1"/>
      <c r="AB89" s="1"/>
      <c r="AN89" s="3"/>
    </row>
    <row r="90" spans="1:41">
      <c r="A90" s="3"/>
      <c r="B90" s="38"/>
      <c r="E90" s="45"/>
      <c r="H90" s="22"/>
      <c r="J90" s="1"/>
      <c r="K90" s="1"/>
      <c r="L90" s="38"/>
      <c r="M90" s="3"/>
      <c r="N90" s="3"/>
      <c r="O90" s="3"/>
      <c r="P90" s="3"/>
      <c r="Q90" s="3"/>
      <c r="R90" s="1"/>
      <c r="S90" s="1"/>
      <c r="T90" s="12"/>
      <c r="U90" s="12"/>
      <c r="V90" s="11"/>
      <c r="W90" s="38"/>
      <c r="X90" s="11"/>
      <c r="Y90" s="53"/>
      <c r="Z90" s="54"/>
      <c r="AA90" s="1"/>
      <c r="AB90" s="1"/>
      <c r="AC90" s="3"/>
      <c r="AD90" s="3"/>
      <c r="AE90" s="3"/>
      <c r="AF90" s="3"/>
      <c r="AG90" s="3"/>
      <c r="AH90" s="3"/>
      <c r="AI90" s="61"/>
      <c r="AJ90" s="3"/>
      <c r="AL90" s="3"/>
      <c r="AM90" s="3"/>
      <c r="AN90" s="3"/>
      <c r="AO90" s="3"/>
    </row>
    <row r="91" spans="1:41">
      <c r="A91" s="3"/>
      <c r="B91" s="38"/>
      <c r="E91" s="45"/>
      <c r="H91" s="22"/>
      <c r="J91" s="1"/>
      <c r="K91" s="1"/>
      <c r="L91" s="38"/>
      <c r="N91" s="3"/>
      <c r="O91" s="3"/>
      <c r="P91" s="3"/>
      <c r="Q91" s="3"/>
      <c r="R91" s="1"/>
      <c r="S91" s="1"/>
      <c r="T91" s="12"/>
      <c r="U91" s="12"/>
      <c r="V91" s="11"/>
      <c r="W91" s="38"/>
      <c r="X91" s="11"/>
      <c r="Y91" s="53"/>
      <c r="Z91" s="54"/>
      <c r="AA91" s="1"/>
      <c r="AB91" s="1"/>
      <c r="AN91" s="3"/>
    </row>
    <row r="92" spans="1:41">
      <c r="A92" s="3"/>
      <c r="B92" s="38"/>
      <c r="E92" s="45"/>
      <c r="H92" s="22"/>
      <c r="J92" s="1"/>
      <c r="K92" s="1"/>
      <c r="L92" s="38"/>
      <c r="N92" s="3"/>
      <c r="O92" s="3"/>
      <c r="P92" s="3"/>
      <c r="Q92" s="3"/>
      <c r="R92" s="1"/>
      <c r="S92" s="1"/>
      <c r="T92" s="12"/>
      <c r="U92" s="12"/>
      <c r="V92" s="11"/>
      <c r="W92" s="38"/>
      <c r="X92" s="11"/>
      <c r="Y92" s="53"/>
      <c r="Z92" s="54"/>
      <c r="AA92" s="1"/>
      <c r="AB92" s="1"/>
      <c r="AN92" s="3"/>
    </row>
    <row r="93" spans="1:41">
      <c r="A93" s="3"/>
      <c r="B93" s="38"/>
      <c r="E93" s="46"/>
      <c r="F93" s="40"/>
      <c r="G93" s="63"/>
      <c r="H93" s="23"/>
      <c r="J93" s="1"/>
      <c r="K93" s="1"/>
      <c r="L93" s="38"/>
      <c r="N93" s="3"/>
      <c r="O93" s="25"/>
      <c r="P93" s="3"/>
      <c r="Q93" s="3"/>
      <c r="R93" s="1"/>
      <c r="S93" s="1"/>
      <c r="T93" s="12"/>
      <c r="U93" s="12"/>
      <c r="V93" s="11"/>
      <c r="W93" s="38"/>
      <c r="X93" s="11"/>
      <c r="Y93" s="53"/>
      <c r="Z93" s="54"/>
      <c r="AA93" s="1"/>
      <c r="AB93" s="1"/>
      <c r="AN93" s="3"/>
    </row>
    <row r="94" spans="1:41">
      <c r="A94" s="3"/>
      <c r="B94" s="38"/>
      <c r="J94" s="1"/>
      <c r="K94" s="1"/>
      <c r="L94" s="38"/>
      <c r="N94" s="3"/>
      <c r="O94" s="3"/>
      <c r="P94" s="3"/>
      <c r="Q94" s="3"/>
      <c r="R94" s="1"/>
      <c r="S94" s="1"/>
      <c r="T94" s="12"/>
      <c r="U94" s="12"/>
      <c r="V94" s="11"/>
      <c r="W94" s="38"/>
      <c r="X94" s="11"/>
      <c r="Y94" s="53"/>
      <c r="Z94" s="54"/>
      <c r="AA94" s="1"/>
      <c r="AB94" s="1"/>
      <c r="AN94" s="3"/>
    </row>
    <row r="95" spans="1:41">
      <c r="A95" s="3"/>
      <c r="B95" s="38"/>
      <c r="J95" s="1"/>
      <c r="K95" s="1"/>
      <c r="L95" s="38"/>
      <c r="N95" s="3"/>
      <c r="O95" s="3"/>
      <c r="P95" s="3"/>
      <c r="Q95" s="3"/>
      <c r="R95" s="1"/>
      <c r="S95" s="1"/>
      <c r="T95" s="12"/>
      <c r="U95" s="12"/>
      <c r="V95" s="11"/>
      <c r="W95" s="38"/>
      <c r="X95" s="11"/>
      <c r="Y95" s="53"/>
      <c r="Z95" s="54"/>
      <c r="AA95" s="1"/>
      <c r="AB95" s="1"/>
      <c r="AN95" s="3"/>
    </row>
    <row r="96" spans="1:41">
      <c r="A96" s="3"/>
      <c r="B96" s="38"/>
      <c r="J96" s="1"/>
      <c r="K96" s="1"/>
      <c r="L96" s="38"/>
      <c r="N96" s="3"/>
      <c r="O96" s="3"/>
      <c r="P96" s="3"/>
      <c r="Q96" s="3"/>
      <c r="R96" s="1"/>
      <c r="S96" s="1"/>
      <c r="T96" s="12"/>
      <c r="U96" s="12"/>
      <c r="V96" s="11"/>
      <c r="W96" s="38"/>
      <c r="X96" s="11"/>
      <c r="Y96" s="53"/>
      <c r="Z96" s="54"/>
      <c r="AA96" s="1"/>
      <c r="AB96" s="1"/>
      <c r="AN96" s="3"/>
    </row>
    <row r="97" spans="1:40">
      <c r="A97" s="3"/>
      <c r="B97" s="38"/>
      <c r="J97" s="1"/>
      <c r="K97" s="1"/>
      <c r="L97" s="38"/>
      <c r="N97" s="3"/>
      <c r="O97" s="3"/>
      <c r="P97" s="3"/>
      <c r="Q97" s="3"/>
      <c r="R97" s="1"/>
      <c r="S97" s="1"/>
      <c r="T97" s="12"/>
      <c r="U97" s="12"/>
      <c r="V97" s="11"/>
      <c r="W97" s="38"/>
      <c r="X97" s="11"/>
      <c r="Y97" s="53"/>
      <c r="Z97" s="54"/>
      <c r="AA97" s="1"/>
      <c r="AB97" s="1"/>
      <c r="AN97" s="3"/>
    </row>
    <row r="98" spans="1:40">
      <c r="A98" s="3"/>
      <c r="B98" s="38"/>
      <c r="J98" s="1"/>
      <c r="K98" s="1"/>
      <c r="L98" s="38"/>
      <c r="N98" s="3"/>
      <c r="O98" s="25"/>
      <c r="P98" s="3"/>
      <c r="Q98" s="3"/>
      <c r="R98" s="1"/>
      <c r="S98" s="1"/>
      <c r="T98" s="12"/>
      <c r="U98" s="12"/>
      <c r="V98" s="11"/>
      <c r="W98" s="38"/>
      <c r="X98" s="11"/>
      <c r="Y98" s="53"/>
      <c r="Z98" s="54"/>
      <c r="AA98" s="1"/>
      <c r="AB98" s="1"/>
      <c r="AN98" s="3"/>
    </row>
    <row r="99" spans="1:40">
      <c r="A99" s="3"/>
      <c r="B99" s="38"/>
      <c r="J99" s="1"/>
      <c r="K99" s="1"/>
      <c r="L99" s="38"/>
      <c r="N99" s="3"/>
      <c r="O99" s="3"/>
      <c r="P99" s="3"/>
      <c r="Q99" s="3"/>
      <c r="R99" s="1"/>
      <c r="S99" s="1"/>
      <c r="T99" s="12"/>
      <c r="U99" s="12"/>
      <c r="V99" s="11"/>
      <c r="W99" s="38"/>
      <c r="X99" s="11"/>
      <c r="Y99" s="53"/>
      <c r="Z99" s="54"/>
      <c r="AA99" s="1"/>
      <c r="AB99" s="1"/>
      <c r="AN99" s="3"/>
    </row>
    <row r="100" spans="1:40">
      <c r="A100" s="3"/>
      <c r="B100" s="38"/>
      <c r="E100" s="44"/>
      <c r="F100" s="39"/>
      <c r="G100" s="62"/>
      <c r="H100" s="21"/>
      <c r="J100" s="1"/>
      <c r="K100" s="1"/>
      <c r="L100" s="38"/>
      <c r="N100" s="3"/>
      <c r="O100" s="3"/>
      <c r="P100" s="3"/>
      <c r="Q100" s="3"/>
      <c r="R100" s="1"/>
      <c r="S100" s="1"/>
      <c r="T100" s="12"/>
      <c r="U100" s="12"/>
      <c r="V100" s="11"/>
      <c r="W100" s="38"/>
      <c r="X100" s="11"/>
      <c r="Y100" s="53"/>
      <c r="Z100" s="54"/>
      <c r="AA100" s="1"/>
      <c r="AB100" s="1"/>
      <c r="AN100" s="3"/>
    </row>
    <row r="101" spans="1:40">
      <c r="A101" s="3"/>
      <c r="B101" s="38"/>
      <c r="E101" s="45"/>
      <c r="H101" s="22"/>
      <c r="J101" s="1"/>
      <c r="K101" s="1"/>
      <c r="L101" s="38"/>
      <c r="N101" s="3"/>
      <c r="O101" s="3"/>
      <c r="P101" s="3"/>
      <c r="Q101" s="3"/>
      <c r="R101" s="1"/>
      <c r="S101" s="1"/>
      <c r="T101" s="12"/>
      <c r="U101" s="12"/>
      <c r="V101" s="11"/>
      <c r="W101" s="38"/>
      <c r="X101" s="11"/>
      <c r="Y101" s="53"/>
      <c r="Z101" s="54"/>
      <c r="AA101" s="1"/>
      <c r="AB101" s="1"/>
      <c r="AN101" s="3"/>
    </row>
    <row r="102" spans="1:40">
      <c r="A102" s="3"/>
      <c r="B102" s="38"/>
      <c r="E102" s="45"/>
      <c r="H102" s="22"/>
      <c r="J102" s="1"/>
      <c r="K102" s="1"/>
      <c r="L102" s="38"/>
      <c r="N102" s="3"/>
      <c r="O102" s="3"/>
      <c r="P102" s="3"/>
      <c r="Q102" s="3"/>
      <c r="R102" s="1"/>
      <c r="S102" s="1"/>
      <c r="T102" s="12"/>
      <c r="U102" s="12"/>
      <c r="V102" s="11"/>
      <c r="W102" s="38"/>
      <c r="X102" s="11"/>
      <c r="Y102" s="53"/>
      <c r="Z102" s="54"/>
      <c r="AA102" s="1"/>
      <c r="AB102" s="1"/>
      <c r="AN102" s="9"/>
    </row>
    <row r="103" spans="1:40">
      <c r="A103" s="3"/>
      <c r="B103" s="38"/>
      <c r="E103" s="45"/>
      <c r="H103" s="22"/>
      <c r="J103" s="1"/>
      <c r="K103" s="1"/>
      <c r="L103" s="38"/>
      <c r="N103" s="3"/>
      <c r="O103" s="3"/>
      <c r="P103" s="3"/>
      <c r="Q103" s="3"/>
      <c r="R103" s="1"/>
      <c r="S103" s="1"/>
      <c r="T103" s="12"/>
      <c r="U103" s="12"/>
      <c r="V103" s="11"/>
      <c r="W103" s="38"/>
      <c r="X103" s="11"/>
      <c r="Y103" s="53"/>
      <c r="Z103" s="54"/>
      <c r="AA103" s="1"/>
      <c r="AB103" s="1"/>
      <c r="AN103" s="9"/>
    </row>
    <row r="104" spans="1:40">
      <c r="A104" s="3"/>
      <c r="B104" s="38"/>
      <c r="E104" s="45"/>
      <c r="H104" s="22"/>
      <c r="J104" s="1"/>
      <c r="K104" s="1"/>
      <c r="L104" s="38"/>
      <c r="N104" s="3"/>
      <c r="O104" s="25"/>
      <c r="P104" s="3"/>
      <c r="Q104" s="3"/>
      <c r="R104" s="1"/>
      <c r="S104" s="1"/>
      <c r="T104" s="12"/>
      <c r="U104" s="12"/>
      <c r="V104" s="11"/>
      <c r="W104" s="38"/>
      <c r="X104" s="11"/>
      <c r="Y104" s="53"/>
      <c r="Z104" s="54"/>
      <c r="AA104" s="1"/>
      <c r="AB104" s="1"/>
      <c r="AN104" s="9"/>
    </row>
    <row r="105" spans="1:40">
      <c r="A105" s="3"/>
      <c r="B105" s="38"/>
      <c r="E105" s="46"/>
      <c r="F105" s="40"/>
      <c r="G105" s="63"/>
      <c r="H105" s="23"/>
      <c r="J105" s="1"/>
      <c r="K105" s="1"/>
      <c r="L105" s="38"/>
      <c r="N105" s="3"/>
      <c r="O105" s="3"/>
      <c r="P105" s="3"/>
      <c r="Q105" s="3"/>
      <c r="R105" s="1"/>
      <c r="S105" s="1"/>
      <c r="T105" s="12"/>
      <c r="U105" s="12"/>
      <c r="V105" s="11"/>
      <c r="W105" s="38"/>
      <c r="X105" s="11"/>
      <c r="Y105" s="53"/>
      <c r="Z105" s="54"/>
      <c r="AA105" s="1"/>
      <c r="AB105" s="1"/>
      <c r="AN105" s="9"/>
    </row>
    <row r="106" spans="1:40">
      <c r="A106" s="3"/>
      <c r="B106" s="38"/>
      <c r="J106" s="1"/>
      <c r="K106" s="1"/>
      <c r="L106" s="38"/>
      <c r="N106" s="3"/>
      <c r="O106" s="3"/>
      <c r="P106" s="3"/>
      <c r="Q106" s="3"/>
      <c r="R106" s="1"/>
      <c r="S106" s="1"/>
      <c r="T106" s="12"/>
      <c r="U106" s="12"/>
      <c r="V106" s="11"/>
      <c r="W106" s="38"/>
      <c r="X106" s="11"/>
      <c r="Y106" s="53"/>
      <c r="Z106" s="54"/>
      <c r="AA106" s="1"/>
      <c r="AB106" s="1"/>
      <c r="AN106" s="9"/>
    </row>
    <row r="107" spans="1:40">
      <c r="A107" s="3"/>
      <c r="B107" s="38"/>
      <c r="J107" s="1"/>
      <c r="K107" s="1"/>
      <c r="L107" s="38"/>
      <c r="N107" s="3"/>
      <c r="O107" s="3"/>
      <c r="P107" s="3"/>
      <c r="Q107" s="3"/>
      <c r="R107" s="1"/>
      <c r="S107" s="1"/>
      <c r="T107" s="12"/>
      <c r="U107" s="12"/>
      <c r="V107" s="11"/>
      <c r="W107" s="38"/>
      <c r="X107" s="11"/>
      <c r="Y107" s="53"/>
      <c r="Z107" s="54"/>
      <c r="AA107" s="1"/>
      <c r="AB107" s="1"/>
      <c r="AN107" s="9"/>
    </row>
    <row r="108" spans="1:40">
      <c r="A108" s="3"/>
      <c r="B108" s="38"/>
      <c r="J108" s="1"/>
      <c r="K108" s="1"/>
      <c r="L108" s="38"/>
      <c r="N108" s="3"/>
      <c r="O108" s="3"/>
      <c r="P108" s="3"/>
      <c r="Q108" s="3"/>
      <c r="R108" s="1"/>
      <c r="S108" s="1"/>
      <c r="T108" s="12"/>
      <c r="U108" s="12"/>
      <c r="V108" s="11"/>
      <c r="W108" s="38"/>
      <c r="X108" s="11"/>
      <c r="Y108" s="53"/>
      <c r="Z108" s="54"/>
      <c r="AA108" s="1"/>
      <c r="AB108" s="1"/>
    </row>
    <row r="109" spans="1:40">
      <c r="A109" s="3"/>
      <c r="B109" s="38"/>
      <c r="J109" s="1"/>
      <c r="K109" s="1"/>
      <c r="L109" s="38"/>
      <c r="N109" s="3"/>
      <c r="O109" s="3"/>
      <c r="P109" s="3"/>
      <c r="Q109" s="3"/>
      <c r="R109" s="1"/>
      <c r="S109" s="1"/>
      <c r="T109" s="12"/>
      <c r="U109" s="12"/>
      <c r="V109" s="11"/>
      <c r="W109" s="38"/>
      <c r="X109" s="11"/>
      <c r="Y109" s="53"/>
      <c r="Z109" s="54"/>
      <c r="AA109" s="1"/>
      <c r="AB109" s="1"/>
    </row>
    <row r="110" spans="1:40">
      <c r="A110" s="3"/>
      <c r="B110" s="38"/>
      <c r="J110" s="1"/>
      <c r="K110" s="1"/>
      <c r="L110" s="38"/>
      <c r="N110" s="3"/>
      <c r="O110" s="3"/>
      <c r="P110" s="3"/>
      <c r="Q110" s="3"/>
      <c r="R110" s="1"/>
      <c r="S110" s="1"/>
      <c r="T110" s="12"/>
      <c r="U110" s="12"/>
      <c r="V110" s="11"/>
      <c r="W110" s="38"/>
      <c r="X110" s="11"/>
      <c r="Y110" s="53"/>
      <c r="Z110" s="54"/>
      <c r="AA110" s="1"/>
      <c r="AB110" s="1"/>
    </row>
    <row r="111" spans="1:40">
      <c r="A111" s="3"/>
      <c r="B111" s="38"/>
      <c r="J111" s="1"/>
      <c r="K111" s="1"/>
      <c r="L111" s="38"/>
      <c r="N111" s="3"/>
      <c r="O111" s="25"/>
      <c r="P111" s="3"/>
      <c r="Q111" s="3"/>
      <c r="R111" s="1"/>
      <c r="S111" s="1"/>
      <c r="T111" s="12"/>
      <c r="U111" s="12"/>
      <c r="V111" s="11"/>
      <c r="W111" s="38"/>
      <c r="X111" s="11"/>
      <c r="Y111" s="53"/>
      <c r="Z111" s="54"/>
      <c r="AA111" s="1"/>
      <c r="AB111" s="1"/>
    </row>
    <row r="112" spans="1:40">
      <c r="A112" s="3"/>
      <c r="B112" s="38"/>
      <c r="E112" s="44"/>
      <c r="F112" s="39"/>
      <c r="G112" s="62"/>
      <c r="H112" s="21"/>
      <c r="J112" s="1"/>
      <c r="K112" s="1"/>
      <c r="L112" s="38"/>
      <c r="N112" s="3"/>
      <c r="O112" s="3"/>
      <c r="P112" s="3"/>
      <c r="Q112" s="3"/>
      <c r="R112" s="1"/>
      <c r="S112" s="1"/>
      <c r="T112" s="12"/>
      <c r="U112" s="12"/>
      <c r="V112" s="11"/>
      <c r="W112" s="38"/>
      <c r="X112" s="11"/>
      <c r="Y112" s="53"/>
      <c r="Z112" s="54"/>
      <c r="AA112" s="1"/>
      <c r="AB112" s="1"/>
    </row>
    <row r="113" spans="1:37">
      <c r="A113" s="3"/>
      <c r="B113" s="38"/>
      <c r="E113" s="45"/>
      <c r="H113" s="22"/>
      <c r="J113" s="1"/>
      <c r="K113" s="1"/>
      <c r="L113" s="38"/>
      <c r="N113" s="3"/>
      <c r="O113" s="3"/>
      <c r="P113" s="3"/>
      <c r="Q113" s="3"/>
      <c r="R113" s="1"/>
      <c r="S113" s="1"/>
      <c r="T113" s="12"/>
      <c r="U113" s="12"/>
      <c r="V113" s="11"/>
      <c r="W113" s="38"/>
      <c r="X113" s="11"/>
      <c r="Y113" s="53"/>
      <c r="Z113" s="54"/>
      <c r="AA113" s="1"/>
      <c r="AB113" s="1"/>
    </row>
    <row r="114" spans="1:37">
      <c r="A114" s="3"/>
      <c r="B114" s="38"/>
      <c r="E114" s="45"/>
      <c r="H114" s="22"/>
      <c r="J114" s="1"/>
      <c r="K114" s="1"/>
      <c r="L114" s="38"/>
      <c r="N114" s="3"/>
      <c r="O114" s="3"/>
      <c r="P114" s="3"/>
      <c r="Q114" s="3"/>
      <c r="R114" s="1"/>
      <c r="S114" s="1"/>
      <c r="T114" s="12"/>
      <c r="U114" s="12"/>
      <c r="V114" s="11"/>
      <c r="W114" s="38"/>
      <c r="X114" s="11"/>
      <c r="Y114" s="53"/>
      <c r="Z114" s="54"/>
      <c r="AA114" s="1"/>
      <c r="AB114" s="1"/>
    </row>
    <row r="115" spans="1:37">
      <c r="A115" s="3"/>
      <c r="B115" s="38"/>
      <c r="E115" s="45"/>
      <c r="H115" s="22"/>
      <c r="J115" s="1"/>
      <c r="K115" s="1"/>
      <c r="L115" s="38"/>
      <c r="N115" s="3"/>
      <c r="O115" s="25"/>
      <c r="P115" s="3"/>
      <c r="Q115" s="3"/>
      <c r="R115" s="1"/>
      <c r="S115" s="1"/>
      <c r="T115" s="12"/>
      <c r="U115" s="12"/>
      <c r="V115" s="11"/>
      <c r="W115" s="38"/>
      <c r="X115" s="11"/>
      <c r="Y115" s="53"/>
      <c r="Z115" s="54"/>
      <c r="AA115" s="1"/>
      <c r="AB115" s="1"/>
    </row>
    <row r="116" spans="1:37">
      <c r="A116" s="3"/>
      <c r="B116" s="38"/>
      <c r="E116" s="45"/>
      <c r="H116" s="22"/>
      <c r="J116" s="1"/>
      <c r="K116" s="1"/>
      <c r="L116" s="38"/>
      <c r="N116" s="18"/>
      <c r="O116" s="3"/>
      <c r="P116" s="3"/>
      <c r="Q116" s="3"/>
      <c r="R116" s="1"/>
      <c r="S116" s="1"/>
      <c r="T116" s="12"/>
      <c r="U116" s="12"/>
      <c r="V116" s="11"/>
      <c r="W116" s="38"/>
      <c r="X116" s="11"/>
      <c r="Y116" s="53"/>
      <c r="Z116" s="54"/>
      <c r="AA116" s="1"/>
      <c r="AB116" s="1"/>
    </row>
    <row r="117" spans="1:37">
      <c r="A117" s="3"/>
      <c r="B117" s="38"/>
      <c r="E117" s="46"/>
      <c r="F117" s="40"/>
      <c r="G117" s="63"/>
      <c r="H117" s="23"/>
      <c r="J117" s="1"/>
      <c r="K117" s="1"/>
      <c r="L117" s="38"/>
      <c r="N117" s="3"/>
      <c r="O117" s="3"/>
      <c r="P117" s="3"/>
      <c r="Q117" s="3"/>
      <c r="R117" s="1"/>
      <c r="S117" s="1"/>
      <c r="T117" s="12"/>
      <c r="U117" s="12"/>
      <c r="V117" s="11"/>
      <c r="W117" s="38"/>
      <c r="X117" s="11"/>
      <c r="Y117" s="53"/>
      <c r="Z117" s="54"/>
      <c r="AA117" s="1"/>
      <c r="AB117" s="1"/>
      <c r="AK117" s="9"/>
    </row>
    <row r="118" spans="1:37">
      <c r="A118" s="3"/>
      <c r="B118" s="38"/>
      <c r="J118" s="1"/>
      <c r="K118" s="1"/>
      <c r="L118" s="38"/>
      <c r="N118" s="3"/>
      <c r="O118" s="3"/>
      <c r="P118" s="3"/>
      <c r="Q118" s="3"/>
      <c r="R118" s="1"/>
      <c r="S118" s="1"/>
      <c r="T118" s="12"/>
      <c r="U118" s="12"/>
      <c r="V118" s="11"/>
      <c r="W118" s="38"/>
      <c r="X118" s="11"/>
      <c r="Y118" s="53"/>
      <c r="Z118" s="54"/>
      <c r="AA118" s="1"/>
      <c r="AB118" s="1"/>
      <c r="AK118" s="9"/>
    </row>
    <row r="119" spans="1:37">
      <c r="A119" s="3"/>
      <c r="B119" s="38"/>
      <c r="J119" s="1"/>
      <c r="K119" s="1"/>
      <c r="L119" s="38"/>
      <c r="N119" s="3"/>
      <c r="O119" s="3"/>
      <c r="P119" s="3"/>
      <c r="Q119" s="3"/>
      <c r="R119" s="1"/>
      <c r="S119" s="1"/>
      <c r="T119" s="12"/>
      <c r="U119" s="12"/>
      <c r="V119" s="11"/>
      <c r="W119" s="38"/>
      <c r="X119" s="11"/>
      <c r="Y119" s="53"/>
      <c r="Z119" s="54"/>
      <c r="AA119" s="1"/>
      <c r="AB119" s="1"/>
      <c r="AK119" s="9"/>
    </row>
    <row r="120" spans="1:37">
      <c r="A120" s="3"/>
      <c r="B120" s="38"/>
      <c r="J120" s="1"/>
      <c r="K120" s="1"/>
      <c r="L120" s="38"/>
      <c r="N120" s="3"/>
      <c r="O120" s="3"/>
      <c r="P120" s="3"/>
      <c r="Q120" s="3"/>
      <c r="R120" s="1"/>
      <c r="S120" s="1"/>
      <c r="T120" s="12"/>
      <c r="U120" s="12"/>
      <c r="V120" s="11"/>
      <c r="W120" s="38"/>
      <c r="X120" s="11"/>
      <c r="Y120" s="53"/>
      <c r="Z120" s="54"/>
      <c r="AA120" s="1"/>
      <c r="AB120" s="1"/>
      <c r="AK120" s="9"/>
    </row>
    <row r="121" spans="1:37">
      <c r="A121" s="3"/>
      <c r="B121" s="38"/>
      <c r="J121" s="1"/>
      <c r="K121" s="1"/>
      <c r="L121" s="38"/>
      <c r="N121" s="3"/>
      <c r="O121" s="3"/>
      <c r="P121" s="3"/>
      <c r="Q121" s="3"/>
      <c r="R121" s="1"/>
      <c r="S121" s="1"/>
      <c r="T121" s="12"/>
      <c r="U121" s="12"/>
      <c r="V121" s="11"/>
      <c r="W121" s="38"/>
      <c r="X121" s="11"/>
      <c r="Y121" s="53"/>
      <c r="Z121" s="54"/>
      <c r="AA121" s="1"/>
      <c r="AB121" s="1"/>
    </row>
    <row r="122" spans="1:37">
      <c r="A122" s="3"/>
      <c r="B122" s="38"/>
      <c r="J122" s="1"/>
      <c r="K122" s="1"/>
      <c r="L122" s="38"/>
      <c r="N122" s="3"/>
      <c r="O122" s="3"/>
      <c r="P122" s="3"/>
      <c r="Q122" s="3"/>
      <c r="R122" s="1"/>
      <c r="S122" s="1"/>
      <c r="T122" s="12"/>
      <c r="U122" s="12"/>
      <c r="V122" s="11"/>
      <c r="W122" s="38"/>
      <c r="X122" s="11"/>
      <c r="Y122" s="53"/>
      <c r="Z122" s="54"/>
      <c r="AA122" s="1"/>
      <c r="AB122" s="1"/>
    </row>
    <row r="123" spans="1:37">
      <c r="A123" s="3"/>
      <c r="B123" s="38"/>
      <c r="J123" s="1"/>
      <c r="K123" s="1"/>
      <c r="L123" s="38"/>
      <c r="N123" s="43"/>
      <c r="O123" s="25"/>
      <c r="P123" s="3"/>
      <c r="Q123" s="3"/>
      <c r="R123" s="1"/>
      <c r="S123" s="1"/>
      <c r="T123" s="12"/>
      <c r="U123" s="12"/>
      <c r="V123" s="11"/>
      <c r="W123" s="38"/>
      <c r="X123" s="11"/>
      <c r="Y123" s="53"/>
      <c r="Z123" s="54"/>
      <c r="AA123" s="1"/>
      <c r="AB123" s="1"/>
    </row>
    <row r="124" spans="1:37">
      <c r="A124" s="3"/>
      <c r="B124" s="38"/>
      <c r="E124" s="44"/>
      <c r="F124" s="39"/>
      <c r="G124" s="62"/>
      <c r="H124" s="21"/>
      <c r="J124" s="1"/>
      <c r="K124" s="1"/>
      <c r="L124" s="38"/>
      <c r="N124" s="3"/>
      <c r="O124" s="3"/>
      <c r="P124" s="3"/>
      <c r="Q124" s="3"/>
      <c r="R124" s="1"/>
      <c r="S124" s="1"/>
      <c r="T124" s="12"/>
      <c r="U124" s="12"/>
      <c r="V124" s="11"/>
      <c r="W124" s="38"/>
      <c r="X124" s="11"/>
      <c r="Y124" s="53"/>
      <c r="Z124" s="54"/>
      <c r="AA124" s="1"/>
      <c r="AB124" s="1"/>
    </row>
    <row r="125" spans="1:37">
      <c r="A125" s="3"/>
      <c r="B125" s="38"/>
      <c r="E125" s="45"/>
      <c r="H125" s="22"/>
      <c r="J125" s="1"/>
      <c r="K125" s="1"/>
      <c r="L125" s="38"/>
      <c r="N125" s="3"/>
      <c r="O125" s="18"/>
      <c r="P125" s="3"/>
      <c r="Q125" s="3"/>
      <c r="R125" s="1"/>
      <c r="S125" s="1"/>
      <c r="T125" s="12"/>
      <c r="U125" s="12"/>
      <c r="V125" s="11"/>
      <c r="W125" s="38"/>
      <c r="X125" s="11"/>
      <c r="Y125" s="53"/>
      <c r="Z125" s="54"/>
      <c r="AA125" s="1"/>
      <c r="AB125" s="1"/>
    </row>
    <row r="126" spans="1:37">
      <c r="A126" s="3"/>
      <c r="B126" s="38"/>
      <c r="E126" s="45"/>
      <c r="H126" s="22"/>
      <c r="J126" s="1"/>
      <c r="K126" s="1"/>
      <c r="L126" s="38"/>
      <c r="N126" s="3"/>
      <c r="O126" s="3"/>
      <c r="P126" s="3"/>
      <c r="Q126" s="3"/>
      <c r="R126" s="1"/>
      <c r="S126" s="1"/>
      <c r="T126" s="12"/>
      <c r="U126" s="12"/>
      <c r="V126" s="11"/>
      <c r="W126" s="38"/>
      <c r="X126" s="11"/>
      <c r="Y126" s="53"/>
      <c r="Z126" s="54"/>
      <c r="AA126" s="1"/>
      <c r="AB126" s="1"/>
    </row>
    <row r="127" spans="1:37">
      <c r="A127" s="3"/>
      <c r="B127" s="38"/>
      <c r="E127" s="45"/>
      <c r="H127" s="22"/>
      <c r="J127" s="1"/>
      <c r="K127" s="1"/>
      <c r="L127" s="38"/>
      <c r="N127" s="3"/>
      <c r="O127" s="3"/>
      <c r="P127" s="3"/>
      <c r="Q127" s="3"/>
      <c r="R127" s="1"/>
      <c r="S127" s="1"/>
      <c r="T127" s="12"/>
      <c r="U127" s="12"/>
      <c r="V127" s="11"/>
      <c r="W127" s="38"/>
      <c r="X127" s="11"/>
      <c r="Y127" s="53"/>
      <c r="Z127" s="54"/>
      <c r="AA127" s="1"/>
      <c r="AB127" s="1"/>
    </row>
    <row r="128" spans="1:37">
      <c r="A128" s="3"/>
      <c r="B128" s="38"/>
      <c r="E128" s="45"/>
      <c r="H128" s="22"/>
      <c r="J128" s="1"/>
      <c r="K128" s="1"/>
      <c r="L128" s="38"/>
      <c r="N128" s="3"/>
      <c r="O128" s="25"/>
      <c r="P128" s="3"/>
      <c r="Q128" s="3"/>
      <c r="R128" s="1"/>
      <c r="S128" s="1"/>
      <c r="T128" s="12"/>
      <c r="U128" s="12"/>
      <c r="V128" s="11"/>
      <c r="W128" s="38"/>
      <c r="X128" s="11"/>
      <c r="Y128" s="53"/>
      <c r="Z128" s="54"/>
      <c r="AA128" s="1"/>
      <c r="AB128" s="1"/>
    </row>
    <row r="129" spans="1:28">
      <c r="A129" s="3"/>
      <c r="B129" s="38"/>
      <c r="E129" s="45"/>
      <c r="H129" s="22"/>
      <c r="J129" s="1"/>
      <c r="K129" s="1"/>
      <c r="L129" s="38"/>
      <c r="N129" s="3"/>
      <c r="O129" s="3"/>
      <c r="P129" s="3"/>
      <c r="Q129" s="3"/>
      <c r="R129" s="1"/>
      <c r="S129" s="1"/>
      <c r="T129" s="12"/>
      <c r="U129" s="12"/>
      <c r="V129" s="11"/>
      <c r="W129" s="38"/>
      <c r="X129" s="11"/>
      <c r="Y129" s="53"/>
      <c r="Z129" s="54"/>
      <c r="AA129" s="1"/>
      <c r="AB129" s="1"/>
    </row>
    <row r="130" spans="1:28">
      <c r="A130" s="3"/>
      <c r="B130" s="38"/>
      <c r="E130" s="46"/>
      <c r="F130" s="40"/>
      <c r="G130" s="63"/>
      <c r="H130" s="23"/>
      <c r="J130" s="1"/>
      <c r="K130" s="1"/>
      <c r="L130" s="38"/>
      <c r="N130" s="3"/>
      <c r="O130" s="3"/>
      <c r="P130" s="3"/>
      <c r="Q130" s="3"/>
      <c r="R130" s="1"/>
      <c r="S130" s="1"/>
      <c r="T130" s="12"/>
      <c r="U130" s="12"/>
      <c r="V130" s="11"/>
      <c r="W130" s="38"/>
      <c r="X130" s="11"/>
      <c r="Y130" s="53"/>
      <c r="Z130" s="54"/>
      <c r="AA130" s="1"/>
      <c r="AB130" s="1"/>
    </row>
    <row r="131" spans="1:28">
      <c r="A131" s="3"/>
      <c r="B131" s="38"/>
      <c r="J131" s="1"/>
      <c r="K131" s="1"/>
      <c r="L131" s="38"/>
      <c r="N131" s="3"/>
      <c r="O131" s="3"/>
      <c r="P131" s="3"/>
      <c r="Q131" s="3"/>
      <c r="R131" s="1"/>
      <c r="S131" s="1"/>
      <c r="T131" s="12"/>
      <c r="U131" s="12"/>
      <c r="V131" s="11"/>
      <c r="W131" s="38"/>
      <c r="X131" s="11"/>
      <c r="Y131" s="53"/>
      <c r="Z131" s="54"/>
      <c r="AA131" s="1"/>
      <c r="AB131" s="1"/>
    </row>
    <row r="132" spans="1:28">
      <c r="A132" s="3"/>
      <c r="B132" s="38"/>
      <c r="J132" s="1"/>
      <c r="K132" s="1"/>
      <c r="L132" s="38"/>
      <c r="N132" s="3"/>
      <c r="O132" s="3"/>
      <c r="P132" s="3"/>
      <c r="Q132" s="3"/>
      <c r="R132" s="1"/>
      <c r="S132" s="1"/>
      <c r="T132" s="12"/>
      <c r="U132" s="12"/>
      <c r="V132" s="11"/>
      <c r="W132" s="38"/>
      <c r="X132" s="11"/>
      <c r="Y132" s="53"/>
      <c r="Z132" s="54"/>
      <c r="AA132" s="1"/>
      <c r="AB132" s="1"/>
    </row>
    <row r="133" spans="1:28">
      <c r="A133" s="3"/>
      <c r="B133" s="38"/>
      <c r="J133" s="1"/>
      <c r="K133" s="1"/>
      <c r="L133" s="38"/>
      <c r="N133" s="43"/>
      <c r="O133" s="3"/>
      <c r="P133" s="3"/>
      <c r="Q133" s="3"/>
      <c r="R133" s="1"/>
      <c r="S133" s="1"/>
      <c r="T133" s="12"/>
      <c r="U133" s="12"/>
      <c r="V133" s="11"/>
      <c r="W133" s="38"/>
      <c r="X133" s="11"/>
      <c r="Y133" s="53"/>
      <c r="Z133" s="54"/>
      <c r="AA133" s="1"/>
      <c r="AB133" s="1"/>
    </row>
    <row r="134" spans="1:28">
      <c r="A134" s="3"/>
      <c r="B134" s="38"/>
      <c r="J134" s="1"/>
      <c r="K134" s="1"/>
      <c r="L134" s="38"/>
      <c r="N134" s="3"/>
      <c r="O134" s="25"/>
      <c r="P134" s="3"/>
      <c r="Q134" s="3"/>
      <c r="R134" s="1"/>
      <c r="S134" s="1"/>
      <c r="T134" s="12"/>
      <c r="U134" s="12"/>
      <c r="V134" s="11"/>
      <c r="W134" s="38"/>
      <c r="X134" s="11"/>
      <c r="Y134" s="53"/>
      <c r="Z134" s="54"/>
      <c r="AA134" s="1"/>
      <c r="AB134" s="1"/>
    </row>
    <row r="135" spans="1:28">
      <c r="A135" s="3"/>
      <c r="B135" s="38"/>
      <c r="J135" s="1"/>
      <c r="K135" s="1"/>
      <c r="L135" s="38"/>
      <c r="N135" s="3"/>
      <c r="O135" s="3"/>
      <c r="P135" s="3"/>
      <c r="Q135" s="3"/>
      <c r="R135" s="1"/>
      <c r="S135" s="1"/>
      <c r="T135" s="12"/>
      <c r="U135" s="12"/>
      <c r="V135" s="11"/>
      <c r="W135" s="38"/>
      <c r="X135" s="11"/>
      <c r="Y135" s="53"/>
      <c r="Z135" s="54"/>
      <c r="AA135" s="1"/>
      <c r="AB135" s="1"/>
    </row>
    <row r="136" spans="1:28">
      <c r="A136" s="3"/>
      <c r="B136" s="38"/>
      <c r="J136" s="1"/>
      <c r="K136" s="1"/>
      <c r="L136" s="38"/>
      <c r="N136" s="3"/>
      <c r="O136" s="3"/>
      <c r="P136" s="3"/>
      <c r="Q136" s="3"/>
      <c r="R136" s="1"/>
      <c r="S136" s="1"/>
      <c r="T136" s="12"/>
      <c r="U136" s="12"/>
      <c r="V136" s="11"/>
      <c r="W136" s="38"/>
      <c r="X136" s="11"/>
      <c r="Y136" s="53"/>
      <c r="Z136" s="54"/>
      <c r="AA136" s="1"/>
      <c r="AB136" s="1"/>
    </row>
    <row r="137" spans="1:28">
      <c r="A137" s="3"/>
      <c r="B137" s="38"/>
      <c r="E137" s="44"/>
      <c r="F137" s="39"/>
      <c r="G137" s="62"/>
      <c r="H137" s="21"/>
      <c r="J137" s="1"/>
      <c r="K137" s="1"/>
      <c r="L137" s="38"/>
      <c r="N137" s="3"/>
      <c r="O137" s="3"/>
      <c r="P137" s="3"/>
      <c r="Q137" s="3"/>
      <c r="R137" s="1"/>
      <c r="S137" s="1"/>
      <c r="T137" s="12"/>
      <c r="U137" s="12"/>
      <c r="V137" s="11"/>
      <c r="W137" s="38"/>
      <c r="X137" s="11"/>
      <c r="Y137" s="53"/>
      <c r="Z137" s="54"/>
      <c r="AA137" s="1"/>
      <c r="AB137" s="1"/>
    </row>
    <row r="138" spans="1:28">
      <c r="A138" s="3"/>
      <c r="B138" s="38"/>
      <c r="E138" s="45"/>
      <c r="H138" s="22"/>
      <c r="J138" s="1"/>
      <c r="K138" s="1"/>
      <c r="L138" s="38"/>
      <c r="N138" s="3"/>
      <c r="O138" s="3"/>
      <c r="P138" s="3"/>
      <c r="Q138" s="3"/>
      <c r="R138" s="1"/>
      <c r="S138" s="1"/>
      <c r="T138" s="12"/>
      <c r="U138" s="12"/>
      <c r="V138" s="11"/>
      <c r="W138" s="38"/>
      <c r="X138" s="11"/>
      <c r="Y138" s="53"/>
      <c r="Z138" s="54"/>
      <c r="AA138" s="1"/>
      <c r="AB138" s="1"/>
    </row>
    <row r="139" spans="1:28">
      <c r="A139" s="3"/>
      <c r="B139" s="38"/>
      <c r="E139" s="45"/>
      <c r="H139" s="22"/>
      <c r="J139" s="1"/>
      <c r="K139" s="1"/>
      <c r="L139" s="38"/>
      <c r="N139" s="3"/>
      <c r="O139" s="3"/>
      <c r="P139" s="3"/>
      <c r="Q139" s="3"/>
      <c r="R139" s="1"/>
      <c r="S139" s="1"/>
      <c r="T139" s="12"/>
      <c r="U139" s="12"/>
      <c r="V139" s="11"/>
      <c r="W139" s="38"/>
      <c r="X139" s="11"/>
      <c r="Y139" s="53"/>
      <c r="Z139" s="54"/>
      <c r="AA139" s="1"/>
      <c r="AB139" s="1"/>
    </row>
    <row r="140" spans="1:28">
      <c r="A140" s="3"/>
      <c r="B140" s="38"/>
      <c r="E140" s="45"/>
      <c r="H140" s="22"/>
      <c r="J140" s="1"/>
      <c r="K140" s="1"/>
      <c r="L140" s="38"/>
      <c r="N140" s="3"/>
      <c r="O140" s="3"/>
      <c r="P140" s="3"/>
      <c r="Q140" s="3"/>
      <c r="R140" s="1"/>
      <c r="S140" s="1"/>
      <c r="T140" s="12"/>
      <c r="U140" s="12"/>
      <c r="V140" s="11"/>
      <c r="W140" s="38"/>
      <c r="X140" s="11"/>
      <c r="Y140" s="53"/>
      <c r="Z140" s="54"/>
      <c r="AA140" s="1"/>
      <c r="AB140" s="1"/>
    </row>
    <row r="141" spans="1:28">
      <c r="A141" s="3"/>
      <c r="B141" s="38"/>
      <c r="E141" s="46"/>
      <c r="F141" s="40"/>
      <c r="G141" s="63"/>
      <c r="H141" s="23"/>
      <c r="J141" s="1"/>
      <c r="K141" s="1"/>
      <c r="L141" s="38"/>
      <c r="N141" s="3"/>
      <c r="O141" s="25"/>
      <c r="P141" s="3"/>
      <c r="Q141" s="3"/>
      <c r="R141" s="1"/>
      <c r="S141" s="1"/>
      <c r="T141" s="12"/>
      <c r="U141" s="12"/>
      <c r="V141" s="11"/>
      <c r="W141" s="38"/>
      <c r="X141" s="11"/>
      <c r="Y141" s="53"/>
      <c r="Z141" s="54"/>
      <c r="AA141" s="1"/>
      <c r="AB141" s="1"/>
    </row>
    <row r="142" spans="1:28">
      <c r="A142" s="3"/>
      <c r="B142" s="38"/>
      <c r="J142" s="1"/>
      <c r="K142" s="1"/>
      <c r="L142" s="38"/>
      <c r="N142" s="3"/>
      <c r="O142" s="3"/>
      <c r="P142" s="3"/>
      <c r="Q142" s="3"/>
      <c r="R142" s="1"/>
      <c r="S142" s="1"/>
      <c r="T142" s="12"/>
      <c r="U142" s="12"/>
      <c r="V142" s="11"/>
      <c r="W142" s="38"/>
      <c r="X142" s="11"/>
      <c r="Y142" s="53"/>
      <c r="Z142" s="54"/>
      <c r="AA142" s="1"/>
      <c r="AB142" s="1"/>
    </row>
    <row r="143" spans="1:28">
      <c r="A143" s="3"/>
      <c r="B143" s="38"/>
      <c r="J143" s="1"/>
      <c r="K143" s="1"/>
      <c r="L143" s="38"/>
      <c r="N143" s="3"/>
      <c r="O143" s="3"/>
      <c r="P143" s="3"/>
      <c r="Q143" s="3"/>
      <c r="R143" s="1"/>
      <c r="S143" s="1"/>
      <c r="T143" s="12"/>
      <c r="U143" s="12"/>
      <c r="V143" s="11"/>
      <c r="W143" s="38"/>
      <c r="X143" s="11"/>
      <c r="Y143" s="53"/>
      <c r="Z143" s="54"/>
      <c r="AA143" s="1"/>
      <c r="AB143" s="1"/>
    </row>
    <row r="144" spans="1:28">
      <c r="A144" s="3"/>
      <c r="B144" s="38"/>
      <c r="J144" s="1"/>
      <c r="K144" s="1"/>
      <c r="L144" s="38"/>
      <c r="N144" s="3"/>
      <c r="O144" s="3"/>
      <c r="P144" s="3"/>
      <c r="Q144" s="3"/>
      <c r="R144" s="1"/>
      <c r="S144" s="1"/>
      <c r="T144" s="12"/>
      <c r="U144" s="12"/>
      <c r="V144" s="11"/>
      <c r="W144" s="38"/>
      <c r="X144" s="11"/>
      <c r="Y144" s="53"/>
      <c r="Z144" s="54"/>
      <c r="AA144" s="1"/>
      <c r="AB144" s="1"/>
    </row>
    <row r="145" spans="1:28">
      <c r="A145" s="3"/>
      <c r="B145" s="38"/>
      <c r="J145" s="1"/>
      <c r="K145" s="1"/>
      <c r="L145" s="38"/>
      <c r="N145" s="3"/>
      <c r="O145" s="3"/>
      <c r="P145" s="3"/>
      <c r="Q145" s="3"/>
      <c r="R145" s="1"/>
      <c r="S145" s="1"/>
      <c r="T145" s="12"/>
      <c r="U145" s="12"/>
      <c r="V145" s="11"/>
      <c r="W145" s="38"/>
      <c r="X145" s="11"/>
      <c r="Y145" s="53"/>
      <c r="Z145" s="54"/>
      <c r="AA145" s="1"/>
      <c r="AB145" s="1"/>
    </row>
    <row r="146" spans="1:28">
      <c r="A146" s="3"/>
      <c r="B146" s="38"/>
      <c r="J146" s="1"/>
      <c r="K146" s="1"/>
      <c r="L146" s="38"/>
      <c r="N146" s="3"/>
      <c r="O146" s="3"/>
      <c r="P146" s="3"/>
      <c r="Q146" s="3"/>
      <c r="R146" s="1"/>
      <c r="S146" s="1"/>
      <c r="T146" s="12"/>
      <c r="U146" s="12"/>
      <c r="V146" s="11"/>
      <c r="W146" s="38"/>
      <c r="X146" s="11"/>
      <c r="Y146" s="53"/>
      <c r="Z146" s="54"/>
      <c r="AA146" s="1"/>
      <c r="AB146" s="1"/>
    </row>
    <row r="147" spans="1:28">
      <c r="A147" s="3"/>
      <c r="B147" s="38"/>
      <c r="J147" s="1"/>
      <c r="K147" s="1"/>
      <c r="L147" s="38"/>
      <c r="N147" s="3"/>
      <c r="O147" s="3"/>
      <c r="P147" s="3"/>
      <c r="Q147" s="3"/>
      <c r="R147" s="1"/>
      <c r="S147" s="1"/>
      <c r="T147" s="12"/>
      <c r="U147" s="12"/>
      <c r="V147" s="11"/>
      <c r="W147" s="38"/>
      <c r="X147" s="11"/>
      <c r="Y147" s="53"/>
      <c r="Z147" s="54"/>
      <c r="AA147" s="1"/>
      <c r="AB147" s="1"/>
    </row>
    <row r="148" spans="1:28">
      <c r="A148" s="3"/>
      <c r="B148" s="38"/>
      <c r="E148" s="44"/>
      <c r="F148" s="39"/>
      <c r="G148" s="62"/>
      <c r="H148" s="21"/>
      <c r="J148" s="1"/>
      <c r="K148" s="1"/>
      <c r="L148" s="38"/>
      <c r="N148" s="3"/>
      <c r="O148" s="25"/>
      <c r="P148" s="3"/>
      <c r="Q148" s="3"/>
      <c r="R148" s="1"/>
      <c r="S148" s="1"/>
      <c r="T148" s="12"/>
      <c r="U148" s="12"/>
      <c r="V148" s="11"/>
      <c r="W148" s="38"/>
      <c r="X148" s="11"/>
      <c r="Y148" s="53"/>
      <c r="Z148" s="54"/>
      <c r="AA148" s="1"/>
      <c r="AB148" s="1"/>
    </row>
    <row r="149" spans="1:28">
      <c r="A149" s="3"/>
      <c r="B149" s="38"/>
      <c r="E149" s="45"/>
      <c r="H149" s="22"/>
      <c r="J149" s="1"/>
      <c r="K149" s="1"/>
      <c r="L149" s="38"/>
      <c r="N149" s="3"/>
      <c r="O149" s="3"/>
      <c r="P149" s="3"/>
      <c r="Q149" s="3"/>
      <c r="R149" s="1"/>
      <c r="S149" s="1"/>
      <c r="T149" s="12"/>
      <c r="U149" s="12"/>
      <c r="V149" s="11"/>
      <c r="W149" s="38"/>
      <c r="X149" s="11"/>
      <c r="Y149" s="53"/>
      <c r="Z149" s="54"/>
      <c r="AA149" s="1"/>
      <c r="AB149" s="1"/>
    </row>
    <row r="150" spans="1:28">
      <c r="A150" s="3"/>
      <c r="B150" s="38"/>
      <c r="E150" s="45"/>
      <c r="H150" s="22"/>
      <c r="J150" s="1"/>
      <c r="K150" s="1"/>
      <c r="L150" s="38"/>
      <c r="N150" s="3"/>
      <c r="O150" s="3"/>
      <c r="P150" s="3"/>
      <c r="Q150" s="3"/>
      <c r="R150" s="1"/>
      <c r="S150" s="1"/>
      <c r="T150" s="12"/>
      <c r="U150" s="12"/>
      <c r="V150" s="11"/>
      <c r="W150" s="38"/>
      <c r="X150" s="11"/>
      <c r="Y150" s="53"/>
      <c r="Z150" s="54"/>
      <c r="AA150" s="1"/>
      <c r="AB150" s="1"/>
    </row>
    <row r="151" spans="1:28">
      <c r="A151" s="3"/>
      <c r="B151" s="38"/>
      <c r="E151" s="45"/>
      <c r="H151" s="22"/>
      <c r="J151" s="1"/>
      <c r="K151" s="1"/>
      <c r="L151" s="38"/>
      <c r="N151" s="3"/>
      <c r="O151" s="3"/>
      <c r="P151" s="3"/>
      <c r="Q151" s="3"/>
      <c r="R151" s="1"/>
      <c r="S151" s="1"/>
      <c r="T151" s="12"/>
      <c r="U151" s="12"/>
      <c r="V151" s="11"/>
      <c r="W151" s="38"/>
      <c r="X151" s="11"/>
      <c r="Y151" s="53"/>
      <c r="Z151" s="54"/>
      <c r="AA151" s="1"/>
      <c r="AB151" s="1"/>
    </row>
    <row r="152" spans="1:28">
      <c r="A152" s="3"/>
      <c r="B152" s="38"/>
      <c r="E152" s="45"/>
      <c r="H152" s="22"/>
      <c r="J152" s="1"/>
      <c r="K152" s="1"/>
      <c r="L152" s="38"/>
      <c r="N152" s="3"/>
      <c r="O152" s="3"/>
      <c r="P152" s="3"/>
      <c r="Q152" s="3"/>
      <c r="R152" s="1"/>
      <c r="S152" s="1"/>
      <c r="T152" s="12"/>
      <c r="U152" s="12"/>
      <c r="V152" s="11"/>
      <c r="W152" s="38"/>
      <c r="X152" s="11"/>
      <c r="Y152" s="53"/>
      <c r="Z152" s="54"/>
      <c r="AA152" s="1"/>
      <c r="AB152" s="1"/>
    </row>
    <row r="153" spans="1:28">
      <c r="A153" s="3"/>
      <c r="B153" s="38"/>
      <c r="E153" s="46"/>
      <c r="F153" s="40"/>
      <c r="G153" s="63"/>
      <c r="H153" s="23"/>
      <c r="J153" s="1"/>
      <c r="K153" s="1"/>
      <c r="L153" s="38"/>
      <c r="N153" s="3"/>
      <c r="O153" s="3"/>
      <c r="P153" s="3"/>
      <c r="Q153" s="3"/>
      <c r="R153" s="1"/>
      <c r="S153" s="1"/>
      <c r="T153" s="12"/>
      <c r="U153" s="12"/>
      <c r="V153" s="11"/>
      <c r="W153" s="38"/>
      <c r="X153" s="11"/>
      <c r="Y153" s="53"/>
      <c r="Z153" s="54"/>
      <c r="AA153" s="1"/>
      <c r="AB153" s="1"/>
    </row>
    <row r="154" spans="1:28">
      <c r="A154" s="3"/>
      <c r="B154" s="38"/>
      <c r="J154" s="1"/>
      <c r="K154" s="1"/>
      <c r="L154" s="38"/>
      <c r="N154" s="3"/>
      <c r="O154" s="3"/>
      <c r="P154" s="3"/>
      <c r="Q154" s="3"/>
      <c r="R154" s="1"/>
      <c r="S154" s="1"/>
      <c r="T154" s="12"/>
      <c r="U154" s="12"/>
      <c r="V154" s="11"/>
      <c r="W154" s="38"/>
      <c r="X154" s="11"/>
      <c r="Y154" s="53"/>
      <c r="Z154" s="54"/>
      <c r="AA154" s="1"/>
      <c r="AB154" s="1"/>
    </row>
    <row r="155" spans="1:28">
      <c r="A155" s="3"/>
      <c r="B155" s="38"/>
      <c r="J155" s="1"/>
      <c r="K155" s="1"/>
      <c r="L155" s="38"/>
      <c r="N155" s="3"/>
      <c r="O155" s="3"/>
      <c r="P155" s="3"/>
      <c r="Q155" s="3"/>
      <c r="R155" s="1"/>
      <c r="S155" s="1"/>
      <c r="T155" s="12"/>
      <c r="U155" s="12"/>
      <c r="V155" s="11"/>
      <c r="W155" s="38"/>
      <c r="X155" s="11"/>
      <c r="Y155" s="53"/>
      <c r="Z155" s="54"/>
      <c r="AA155" s="1"/>
      <c r="AB155" s="1"/>
    </row>
    <row r="156" spans="1:28">
      <c r="A156" s="3"/>
      <c r="B156" s="38"/>
      <c r="J156" s="1"/>
      <c r="K156" s="1"/>
      <c r="L156" s="38"/>
      <c r="N156" s="3"/>
      <c r="O156" s="3"/>
      <c r="P156" s="3"/>
      <c r="Q156" s="3"/>
      <c r="R156" s="1"/>
      <c r="S156" s="1"/>
      <c r="T156" s="12"/>
      <c r="U156" s="12"/>
      <c r="V156" s="11"/>
      <c r="W156" s="38"/>
      <c r="X156" s="11"/>
      <c r="Y156" s="53"/>
      <c r="Z156" s="54"/>
      <c r="AA156" s="1"/>
      <c r="AB156" s="1"/>
    </row>
    <row r="157" spans="1:28">
      <c r="A157" s="3"/>
      <c r="B157" s="38"/>
      <c r="J157" s="1"/>
      <c r="K157" s="1"/>
      <c r="L157" s="38"/>
      <c r="N157" s="3"/>
      <c r="O157" s="3"/>
      <c r="P157" s="3"/>
      <c r="Q157" s="3"/>
      <c r="R157" s="1"/>
      <c r="S157" s="1"/>
      <c r="T157" s="12"/>
      <c r="U157" s="12"/>
      <c r="V157" s="11"/>
      <c r="W157" s="38"/>
      <c r="X157" s="11"/>
      <c r="Y157" s="53"/>
      <c r="Z157" s="54"/>
      <c r="AA157" s="1"/>
      <c r="AB157" s="1"/>
    </row>
    <row r="158" spans="1:28">
      <c r="A158" s="3"/>
      <c r="B158" s="38"/>
      <c r="J158" s="1"/>
      <c r="K158" s="1"/>
      <c r="L158" s="38"/>
      <c r="N158" s="3"/>
      <c r="O158" s="3"/>
      <c r="P158" s="3"/>
      <c r="Q158" s="3"/>
      <c r="R158" s="1"/>
      <c r="S158" s="1"/>
      <c r="T158" s="12"/>
      <c r="U158" s="12"/>
      <c r="V158" s="11"/>
      <c r="W158" s="38"/>
      <c r="X158" s="11"/>
      <c r="Y158" s="53"/>
      <c r="Z158" s="54"/>
      <c r="AA158" s="1"/>
      <c r="AB158" s="1"/>
    </row>
    <row r="159" spans="1:28">
      <c r="A159" s="3"/>
      <c r="B159" s="38"/>
      <c r="J159" s="1"/>
      <c r="K159" s="1"/>
      <c r="L159" s="38"/>
      <c r="N159" s="3"/>
      <c r="O159" s="3"/>
      <c r="P159" s="3"/>
      <c r="Q159" s="3"/>
      <c r="R159" s="1"/>
      <c r="S159" s="1"/>
      <c r="T159" s="12"/>
      <c r="U159" s="12"/>
      <c r="V159" s="11"/>
      <c r="W159" s="38"/>
      <c r="X159" s="11"/>
      <c r="Y159" s="53"/>
      <c r="Z159" s="54"/>
      <c r="AA159" s="1"/>
      <c r="AB159" s="1"/>
    </row>
    <row r="160" spans="1:28">
      <c r="A160" s="3"/>
      <c r="B160" s="38"/>
      <c r="E160" s="44"/>
      <c r="F160" s="39"/>
      <c r="G160" s="62"/>
      <c r="H160" s="21"/>
      <c r="J160" s="1"/>
      <c r="K160" s="1"/>
      <c r="L160" s="38"/>
      <c r="N160" s="3"/>
      <c r="O160" s="3"/>
      <c r="P160" s="3"/>
      <c r="Q160" s="3"/>
      <c r="R160" s="1"/>
      <c r="S160" s="1"/>
      <c r="T160" s="12"/>
      <c r="U160" s="12"/>
      <c r="V160" s="11"/>
      <c r="W160" s="38"/>
      <c r="X160" s="11"/>
      <c r="Y160" s="53"/>
      <c r="Z160" s="54"/>
      <c r="AA160" s="1"/>
      <c r="AB160" s="1"/>
    </row>
    <row r="161" spans="1:28">
      <c r="A161" s="3"/>
      <c r="B161" s="38"/>
      <c r="E161" s="45"/>
      <c r="H161" s="22"/>
      <c r="J161" s="1"/>
      <c r="K161" s="1"/>
      <c r="L161" s="38"/>
      <c r="N161" s="3"/>
      <c r="O161" s="3"/>
      <c r="P161" s="3"/>
      <c r="Q161" s="3"/>
      <c r="R161" s="1"/>
      <c r="S161" s="1"/>
      <c r="T161" s="12"/>
      <c r="U161" s="12"/>
      <c r="V161" s="11"/>
      <c r="W161" s="38"/>
      <c r="X161" s="11"/>
      <c r="Y161" s="53"/>
      <c r="Z161" s="54"/>
      <c r="AA161" s="1"/>
      <c r="AB161" s="1"/>
    </row>
    <row r="162" spans="1:28">
      <c r="A162" s="3"/>
      <c r="B162" s="38"/>
      <c r="E162" s="45"/>
      <c r="H162" s="22"/>
      <c r="J162" s="1"/>
      <c r="K162" s="1"/>
      <c r="L162" s="38"/>
      <c r="N162" s="3"/>
      <c r="O162" s="3"/>
      <c r="P162" s="3"/>
      <c r="Q162" s="3"/>
      <c r="R162" s="1"/>
      <c r="S162" s="1"/>
      <c r="T162" s="12"/>
      <c r="U162" s="12"/>
      <c r="V162" s="11"/>
      <c r="W162" s="38"/>
      <c r="X162" s="11"/>
      <c r="Y162" s="53"/>
      <c r="Z162" s="54"/>
      <c r="AA162" s="1"/>
      <c r="AB162" s="1"/>
    </row>
    <row r="163" spans="1:28">
      <c r="A163" s="3"/>
      <c r="B163" s="38"/>
      <c r="E163" s="45"/>
      <c r="H163" s="22"/>
      <c r="J163" s="1"/>
      <c r="K163" s="1"/>
      <c r="L163" s="38"/>
      <c r="N163" s="3"/>
      <c r="O163" s="25"/>
      <c r="P163" s="3"/>
      <c r="Q163" s="3"/>
      <c r="R163" s="1"/>
      <c r="S163" s="1"/>
      <c r="T163" s="12"/>
      <c r="U163" s="12"/>
      <c r="V163" s="11"/>
      <c r="W163" s="38"/>
      <c r="X163" s="11"/>
      <c r="Y163" s="53"/>
      <c r="Z163" s="54"/>
      <c r="AA163" s="1"/>
      <c r="AB163" s="1"/>
    </row>
    <row r="164" spans="1:28">
      <c r="A164" s="3"/>
      <c r="B164" s="38"/>
      <c r="E164" s="46"/>
      <c r="F164" s="40"/>
      <c r="G164" s="63"/>
      <c r="H164" s="23"/>
      <c r="J164" s="1"/>
      <c r="K164" s="1"/>
      <c r="L164" s="38"/>
      <c r="N164" s="18"/>
      <c r="O164" s="25"/>
      <c r="P164" s="3"/>
      <c r="Q164" s="3"/>
      <c r="R164" s="1"/>
      <c r="S164" s="1"/>
      <c r="T164" s="12"/>
      <c r="U164" s="12"/>
      <c r="V164" s="11"/>
      <c r="W164" s="38"/>
      <c r="X164" s="11"/>
      <c r="Y164" s="53"/>
      <c r="Z164" s="54"/>
      <c r="AA164" s="1"/>
      <c r="AB164" s="1"/>
    </row>
    <row r="165" spans="1:28">
      <c r="A165" s="3"/>
      <c r="B165" s="38"/>
      <c r="J165" s="1"/>
      <c r="K165" s="1"/>
      <c r="L165" s="38"/>
      <c r="N165" s="3"/>
      <c r="O165" s="3"/>
      <c r="P165" s="3"/>
      <c r="Q165" s="3"/>
      <c r="R165" s="1"/>
      <c r="S165" s="1"/>
      <c r="T165" s="12"/>
      <c r="U165" s="12"/>
      <c r="V165" s="11"/>
      <c r="W165" s="38"/>
      <c r="X165" s="11"/>
      <c r="Y165" s="53"/>
      <c r="Z165" s="54"/>
      <c r="AA165" s="1"/>
      <c r="AB165" s="1"/>
    </row>
    <row r="166" spans="1:28">
      <c r="A166" s="3"/>
      <c r="B166" s="38"/>
      <c r="J166" s="1"/>
      <c r="K166" s="1"/>
      <c r="L166" s="38"/>
      <c r="N166" s="3"/>
      <c r="O166" s="3"/>
      <c r="P166" s="3"/>
      <c r="Q166" s="3"/>
      <c r="R166" s="1"/>
      <c r="S166" s="1"/>
      <c r="T166" s="12"/>
      <c r="U166" s="12"/>
      <c r="V166" s="11"/>
      <c r="W166" s="38"/>
      <c r="X166" s="11"/>
      <c r="Y166" s="53"/>
      <c r="Z166" s="54"/>
      <c r="AA166" s="1"/>
      <c r="AB166" s="1"/>
    </row>
    <row r="167" spans="1:28">
      <c r="A167" s="3"/>
      <c r="B167" s="38"/>
      <c r="J167" s="1"/>
      <c r="K167" s="1"/>
      <c r="L167" s="38"/>
      <c r="N167" s="3"/>
      <c r="O167" s="3"/>
      <c r="P167" s="3"/>
      <c r="Q167" s="3"/>
      <c r="R167" s="1"/>
      <c r="S167" s="1"/>
      <c r="T167" s="12"/>
      <c r="U167" s="12"/>
      <c r="V167" s="11"/>
      <c r="W167" s="38"/>
      <c r="X167" s="11"/>
      <c r="Y167" s="53"/>
      <c r="Z167" s="54"/>
      <c r="AA167" s="1"/>
      <c r="AB167" s="1"/>
    </row>
    <row r="168" spans="1:28">
      <c r="A168" s="3"/>
      <c r="B168" s="38"/>
      <c r="J168" s="1"/>
      <c r="K168" s="1"/>
      <c r="L168" s="38"/>
      <c r="N168" s="3"/>
      <c r="O168" s="3"/>
      <c r="P168" s="3"/>
      <c r="Q168" s="3"/>
      <c r="R168" s="1"/>
      <c r="S168" s="1"/>
      <c r="T168" s="12"/>
      <c r="U168" s="12"/>
      <c r="V168" s="11"/>
      <c r="W168" s="38"/>
      <c r="X168" s="11"/>
      <c r="Y168" s="53"/>
      <c r="Z168" s="54"/>
      <c r="AA168" s="1"/>
      <c r="AB168" s="1"/>
    </row>
    <row r="169" spans="1:28">
      <c r="A169" s="3"/>
      <c r="B169" s="38"/>
      <c r="J169" s="1"/>
      <c r="K169" s="1"/>
      <c r="L169" s="38"/>
      <c r="N169" s="3"/>
      <c r="O169" s="3"/>
      <c r="P169" s="3"/>
      <c r="Q169" s="3"/>
      <c r="R169" s="1"/>
      <c r="S169" s="1"/>
      <c r="T169" s="12"/>
      <c r="U169" s="12"/>
      <c r="V169" s="11"/>
      <c r="W169" s="38"/>
      <c r="X169" s="11"/>
      <c r="Y169" s="53"/>
      <c r="Z169" s="54"/>
      <c r="AA169" s="1"/>
      <c r="AB169" s="1"/>
    </row>
    <row r="170" spans="1:28">
      <c r="A170" s="3"/>
      <c r="B170" s="38"/>
      <c r="E170" s="44"/>
      <c r="F170" s="39"/>
      <c r="G170" s="62"/>
      <c r="H170" s="21"/>
      <c r="J170" s="1"/>
      <c r="K170" s="1"/>
      <c r="L170" s="38"/>
      <c r="N170" s="3"/>
      <c r="O170" s="3"/>
      <c r="P170" s="3"/>
      <c r="Q170" s="3"/>
      <c r="R170" s="1"/>
      <c r="S170" s="1"/>
      <c r="T170" s="12"/>
      <c r="U170" s="12"/>
      <c r="V170" s="11"/>
      <c r="W170" s="38"/>
      <c r="X170" s="11"/>
      <c r="Y170" s="53"/>
      <c r="Z170" s="54"/>
      <c r="AA170" s="1"/>
      <c r="AB170" s="1"/>
    </row>
    <row r="171" spans="1:28">
      <c r="A171" s="3"/>
      <c r="B171" s="38"/>
      <c r="E171" s="45"/>
      <c r="H171" s="22"/>
      <c r="J171" s="1"/>
      <c r="K171" s="1"/>
      <c r="L171" s="38"/>
      <c r="N171" s="3"/>
      <c r="O171" s="3"/>
      <c r="P171" s="3"/>
      <c r="Q171" s="3"/>
      <c r="R171" s="1"/>
      <c r="S171" s="1"/>
      <c r="T171" s="12"/>
      <c r="U171" s="12"/>
      <c r="V171" s="11"/>
      <c r="W171" s="38"/>
      <c r="X171" s="11"/>
      <c r="Y171" s="53"/>
      <c r="Z171" s="54"/>
      <c r="AA171" s="1"/>
      <c r="AB171" s="1"/>
    </row>
    <row r="172" spans="1:28">
      <c r="A172" s="3"/>
      <c r="B172" s="38"/>
      <c r="E172" s="45"/>
      <c r="H172" s="22"/>
      <c r="J172" s="1"/>
      <c r="K172" s="1"/>
      <c r="L172" s="38"/>
      <c r="N172" s="18"/>
      <c r="O172" s="3"/>
      <c r="P172" s="3"/>
      <c r="Q172" s="3"/>
      <c r="R172" s="1"/>
      <c r="S172" s="1"/>
      <c r="T172" s="12"/>
      <c r="U172" s="12"/>
      <c r="V172" s="11"/>
      <c r="W172" s="38"/>
      <c r="X172" s="11"/>
      <c r="Y172" s="53"/>
      <c r="Z172" s="54"/>
      <c r="AA172" s="1"/>
      <c r="AB172" s="1"/>
    </row>
    <row r="173" spans="1:28">
      <c r="A173" s="3"/>
      <c r="B173" s="38"/>
      <c r="E173" s="45"/>
      <c r="H173" s="22"/>
      <c r="J173" s="1"/>
      <c r="K173" s="1"/>
      <c r="L173" s="38"/>
      <c r="N173" s="3"/>
      <c r="O173" s="3"/>
      <c r="P173" s="3"/>
      <c r="Q173" s="3"/>
      <c r="R173" s="1"/>
      <c r="S173" s="1"/>
      <c r="T173" s="12"/>
      <c r="U173" s="12"/>
      <c r="V173" s="11"/>
      <c r="W173" s="38"/>
      <c r="X173" s="11"/>
      <c r="Y173" s="53"/>
      <c r="Z173" s="54"/>
      <c r="AA173" s="1"/>
      <c r="AB173" s="1"/>
    </row>
    <row r="174" spans="1:28">
      <c r="A174" s="3"/>
      <c r="B174" s="38"/>
      <c r="E174" s="46"/>
      <c r="F174" s="40"/>
      <c r="G174" s="63"/>
      <c r="H174" s="23"/>
      <c r="J174" s="1"/>
      <c r="K174" s="1"/>
      <c r="L174" s="38"/>
      <c r="N174" s="3"/>
      <c r="O174" s="3"/>
      <c r="P174" s="3"/>
      <c r="Q174" s="3"/>
      <c r="R174" s="1"/>
      <c r="S174" s="1"/>
      <c r="T174" s="12"/>
      <c r="U174" s="12"/>
      <c r="V174" s="11"/>
      <c r="W174" s="38"/>
      <c r="X174" s="11"/>
      <c r="Y174" s="53"/>
      <c r="Z174" s="54"/>
      <c r="AA174" s="1"/>
      <c r="AB174" s="1"/>
    </row>
    <row r="175" spans="1:28">
      <c r="A175" s="3"/>
      <c r="B175" s="38"/>
      <c r="J175" s="1"/>
      <c r="K175" s="1"/>
      <c r="L175" s="38"/>
      <c r="N175" s="3"/>
      <c r="O175" s="25"/>
      <c r="P175" s="3"/>
      <c r="Q175" s="3"/>
      <c r="R175" s="1"/>
      <c r="S175" s="1"/>
      <c r="T175" s="12"/>
      <c r="U175" s="12"/>
      <c r="V175" s="11"/>
      <c r="W175" s="38"/>
      <c r="X175" s="11"/>
      <c r="Y175" s="53"/>
      <c r="Z175" s="54"/>
      <c r="AA175" s="1"/>
      <c r="AB175" s="1"/>
    </row>
    <row r="176" spans="1:28">
      <c r="A176" s="3"/>
      <c r="B176" s="38"/>
      <c r="J176" s="1"/>
      <c r="K176" s="1"/>
      <c r="L176" s="38"/>
      <c r="N176" s="3"/>
      <c r="O176" s="18"/>
      <c r="P176" s="3"/>
      <c r="Q176" s="3"/>
      <c r="R176" s="1"/>
      <c r="S176" s="1"/>
      <c r="T176" s="12"/>
      <c r="U176" s="12"/>
      <c r="V176" s="11"/>
      <c r="W176" s="38"/>
      <c r="X176" s="11"/>
      <c r="Y176" s="53"/>
      <c r="Z176" s="54"/>
      <c r="AA176" s="1"/>
      <c r="AB176" s="1"/>
    </row>
    <row r="177" spans="1:28">
      <c r="A177" s="3"/>
      <c r="B177" s="38"/>
      <c r="J177" s="1"/>
      <c r="K177" s="1"/>
      <c r="L177" s="38"/>
      <c r="N177" s="3"/>
      <c r="O177" s="3"/>
      <c r="P177" s="3"/>
      <c r="Q177" s="3"/>
      <c r="R177" s="1"/>
      <c r="S177" s="1"/>
      <c r="T177" s="12"/>
      <c r="U177" s="12"/>
      <c r="V177" s="11"/>
      <c r="W177" s="38"/>
      <c r="X177" s="11"/>
      <c r="Y177" s="53"/>
      <c r="Z177" s="54"/>
      <c r="AA177" s="1"/>
      <c r="AB177" s="1"/>
    </row>
    <row r="178" spans="1:28">
      <c r="A178" s="3"/>
      <c r="B178" s="38"/>
      <c r="J178" s="1"/>
      <c r="K178" s="1"/>
      <c r="L178" s="38"/>
      <c r="N178" s="3"/>
      <c r="O178" s="3"/>
      <c r="P178" s="3"/>
      <c r="Q178" s="3"/>
      <c r="R178" s="1"/>
      <c r="S178" s="1"/>
      <c r="T178" s="12"/>
      <c r="U178" s="12"/>
      <c r="V178" s="11"/>
      <c r="W178" s="38"/>
      <c r="X178" s="11"/>
      <c r="Y178" s="53"/>
      <c r="Z178" s="54"/>
      <c r="AA178" s="1"/>
      <c r="AB178" s="1"/>
    </row>
    <row r="179" spans="1:28">
      <c r="A179" s="3"/>
      <c r="B179" s="38"/>
      <c r="J179" s="1"/>
      <c r="K179" s="1"/>
      <c r="L179" s="38"/>
      <c r="N179" s="3"/>
      <c r="O179" s="25"/>
      <c r="P179" s="3"/>
      <c r="Q179" s="3"/>
      <c r="R179" s="1"/>
      <c r="S179" s="1"/>
      <c r="T179" s="12"/>
      <c r="U179" s="12"/>
      <c r="V179" s="11"/>
      <c r="W179" s="38"/>
      <c r="X179" s="11"/>
      <c r="Y179" s="53"/>
      <c r="Z179" s="54"/>
      <c r="AA179" s="1"/>
      <c r="AB179" s="1"/>
    </row>
    <row r="180" spans="1:28">
      <c r="A180" s="3"/>
      <c r="B180" s="38"/>
      <c r="E180" s="44"/>
      <c r="F180" s="39"/>
      <c r="G180" s="62"/>
      <c r="H180" s="21"/>
      <c r="J180" s="1"/>
      <c r="K180" s="1"/>
      <c r="L180" s="38"/>
      <c r="N180" s="3"/>
      <c r="O180" s="3"/>
      <c r="P180" s="3"/>
      <c r="Q180" s="3"/>
      <c r="R180" s="1"/>
      <c r="S180" s="1"/>
      <c r="T180" s="12"/>
      <c r="U180" s="12"/>
      <c r="V180" s="11"/>
      <c r="W180" s="38"/>
      <c r="X180" s="11"/>
      <c r="Y180" s="53"/>
      <c r="Z180" s="54"/>
      <c r="AA180" s="1"/>
      <c r="AB180" s="1"/>
    </row>
    <row r="181" spans="1:28">
      <c r="A181" s="3"/>
      <c r="B181" s="38"/>
      <c r="E181" s="45"/>
      <c r="H181" s="22"/>
      <c r="J181" s="1"/>
      <c r="K181" s="1"/>
      <c r="L181" s="38"/>
      <c r="N181" s="3"/>
      <c r="O181" s="3"/>
      <c r="P181" s="3"/>
      <c r="Q181" s="3"/>
      <c r="R181" s="1"/>
      <c r="S181" s="1"/>
      <c r="T181" s="12"/>
      <c r="U181" s="12"/>
      <c r="V181" s="11"/>
      <c r="W181" s="38"/>
      <c r="X181" s="11"/>
      <c r="Y181" s="53"/>
      <c r="Z181" s="54"/>
      <c r="AA181" s="1"/>
      <c r="AB181" s="1"/>
    </row>
    <row r="182" spans="1:28">
      <c r="A182" s="3"/>
      <c r="B182" s="38"/>
      <c r="E182" s="45"/>
      <c r="H182" s="22"/>
      <c r="J182" s="1"/>
      <c r="K182" s="1"/>
      <c r="L182" s="38"/>
      <c r="N182" s="3"/>
      <c r="O182" s="3"/>
      <c r="P182" s="3"/>
      <c r="Q182" s="3"/>
      <c r="R182" s="1"/>
      <c r="S182" s="1"/>
      <c r="T182" s="12"/>
      <c r="U182" s="12"/>
      <c r="V182" s="11"/>
      <c r="W182" s="38"/>
      <c r="X182" s="11"/>
      <c r="Y182" s="53"/>
      <c r="Z182" s="54"/>
      <c r="AA182" s="1"/>
      <c r="AB182" s="1"/>
    </row>
    <row r="183" spans="1:28">
      <c r="A183" s="3"/>
      <c r="B183" s="38"/>
      <c r="E183" s="45"/>
      <c r="H183" s="22"/>
      <c r="J183" s="1"/>
      <c r="K183" s="1"/>
      <c r="L183" s="38"/>
      <c r="N183" s="18"/>
      <c r="O183" s="3"/>
      <c r="P183" s="3"/>
      <c r="Q183" s="3"/>
      <c r="R183" s="1"/>
      <c r="S183" s="1"/>
      <c r="T183" s="12"/>
      <c r="U183" s="12"/>
      <c r="V183" s="11"/>
      <c r="W183" s="38"/>
      <c r="X183" s="11"/>
      <c r="Y183" s="53"/>
      <c r="Z183" s="54"/>
      <c r="AA183" s="1"/>
      <c r="AB183" s="1"/>
    </row>
    <row r="184" spans="1:28">
      <c r="A184" s="3"/>
      <c r="B184" s="38"/>
      <c r="E184" s="46"/>
      <c r="F184" s="40"/>
      <c r="G184" s="63"/>
      <c r="H184" s="23"/>
      <c r="J184" s="1"/>
      <c r="K184" s="1"/>
      <c r="L184" s="38"/>
      <c r="N184" s="3"/>
      <c r="O184" s="3"/>
      <c r="P184" s="3"/>
      <c r="Q184" s="3"/>
      <c r="R184" s="1"/>
      <c r="S184" s="1"/>
      <c r="T184" s="12"/>
      <c r="U184" s="12"/>
      <c r="V184" s="11"/>
      <c r="W184" s="38"/>
      <c r="X184" s="11"/>
      <c r="Y184" s="53"/>
      <c r="Z184" s="54"/>
      <c r="AA184" s="1"/>
      <c r="AB184" s="1"/>
    </row>
    <row r="185" spans="1:28">
      <c r="N185" s="3"/>
      <c r="O185" s="3"/>
      <c r="P185" s="3"/>
      <c r="Q185" s="3"/>
      <c r="R185" s="1"/>
      <c r="S185" s="1"/>
      <c r="T185" s="12"/>
      <c r="U185" s="12"/>
      <c r="V185" s="11"/>
      <c r="W185" s="38"/>
      <c r="X185" s="11"/>
      <c r="Y185" s="53"/>
      <c r="Z185" s="54"/>
      <c r="AA185" s="1"/>
      <c r="AB185" s="1"/>
    </row>
    <row r="186" spans="1:28">
      <c r="N186" s="3"/>
      <c r="O186" s="3"/>
      <c r="P186" s="3"/>
      <c r="Q186" s="3"/>
      <c r="R186" s="1"/>
      <c r="S186" s="1"/>
      <c r="T186" s="12"/>
      <c r="U186" s="12"/>
      <c r="V186" s="11"/>
      <c r="W186" s="38"/>
      <c r="X186" s="11"/>
      <c r="Y186" s="53"/>
      <c r="Z186" s="54"/>
      <c r="AA186" s="1"/>
      <c r="AB186" s="1"/>
    </row>
    <row r="187" spans="1:28">
      <c r="N187" s="3"/>
      <c r="O187" s="3"/>
      <c r="P187" s="3"/>
      <c r="Q187" s="3"/>
      <c r="R187" s="1"/>
      <c r="S187" s="1"/>
      <c r="T187" s="12"/>
      <c r="U187" s="12"/>
      <c r="V187" s="11"/>
      <c r="W187" s="38"/>
      <c r="X187" s="11"/>
      <c r="Y187" s="53"/>
      <c r="Z187" s="54"/>
      <c r="AA187" s="1"/>
      <c r="AB187" s="1"/>
    </row>
    <row r="188" spans="1:28">
      <c r="N188" s="3"/>
      <c r="O188" s="3"/>
      <c r="P188" s="3"/>
      <c r="Q188" s="3"/>
      <c r="R188" s="1"/>
      <c r="S188" s="1"/>
      <c r="T188" s="12"/>
      <c r="U188" s="12"/>
      <c r="V188" s="11"/>
      <c r="W188" s="38"/>
      <c r="X188" s="11"/>
      <c r="Y188" s="53"/>
      <c r="Z188" s="54"/>
      <c r="AA188" s="1"/>
      <c r="AB188" s="1"/>
    </row>
    <row r="189" spans="1:28">
      <c r="N189" s="3"/>
      <c r="O189" s="3"/>
      <c r="P189" s="3"/>
      <c r="Q189" s="3"/>
      <c r="R189" s="1"/>
      <c r="S189" s="1"/>
      <c r="T189" s="12"/>
      <c r="U189" s="12"/>
      <c r="V189" s="11"/>
      <c r="W189" s="38"/>
      <c r="X189" s="11"/>
      <c r="Y189" s="53"/>
      <c r="Z189" s="54"/>
      <c r="AA189" s="1"/>
      <c r="AB189" s="1"/>
    </row>
    <row r="190" spans="1:28">
      <c r="N190" s="3"/>
      <c r="O190" s="3"/>
      <c r="P190" s="3"/>
      <c r="Q190" s="3"/>
      <c r="R190" s="1"/>
      <c r="S190" s="1"/>
      <c r="T190" s="12"/>
      <c r="U190" s="12"/>
      <c r="V190" s="11"/>
      <c r="W190" s="38"/>
      <c r="X190" s="11"/>
      <c r="Y190" s="53"/>
      <c r="Z190" s="54"/>
      <c r="AA190" s="1"/>
      <c r="AB190" s="1"/>
    </row>
    <row r="191" spans="1:28">
      <c r="N191" s="3"/>
      <c r="O191" s="3"/>
      <c r="P191" s="3"/>
      <c r="Q191" s="3"/>
      <c r="R191" s="1"/>
      <c r="S191" s="1"/>
      <c r="T191" s="12"/>
      <c r="U191" s="12"/>
      <c r="V191" s="11"/>
      <c r="W191" s="38"/>
      <c r="X191" s="11"/>
      <c r="Y191" s="53"/>
      <c r="Z191" s="54"/>
      <c r="AA191" s="1"/>
      <c r="AB191" s="1"/>
    </row>
    <row r="192" spans="1:28">
      <c r="N192" s="3"/>
      <c r="O192" s="3"/>
      <c r="P192" s="3"/>
      <c r="Q192" s="3"/>
      <c r="R192" s="1"/>
      <c r="S192" s="1"/>
      <c r="T192" s="12"/>
      <c r="U192" s="12"/>
      <c r="V192" s="11"/>
      <c r="W192" s="38"/>
      <c r="X192" s="11"/>
      <c r="Y192" s="53"/>
      <c r="Z192" s="54"/>
      <c r="AA192" s="1"/>
      <c r="AB192" s="1"/>
    </row>
    <row r="193" spans="14:28">
      <c r="N193" s="3"/>
      <c r="O193" s="3"/>
      <c r="P193" s="3"/>
      <c r="Q193" s="3"/>
      <c r="R193" s="1"/>
      <c r="S193" s="1"/>
      <c r="T193" s="12"/>
      <c r="U193" s="12"/>
      <c r="V193" s="11"/>
      <c r="W193" s="38"/>
      <c r="X193" s="11"/>
      <c r="Y193" s="53"/>
      <c r="Z193" s="54"/>
      <c r="AA193" s="1"/>
      <c r="AB193" s="1"/>
    </row>
    <row r="194" spans="14:28">
      <c r="N194" s="3"/>
      <c r="O194" s="3"/>
    </row>
    <row r="195" spans="14:28">
      <c r="N195" s="18"/>
      <c r="O195" s="3"/>
    </row>
    <row r="196" spans="14:28">
      <c r="N196" s="3"/>
      <c r="O196" s="3"/>
    </row>
    <row r="197" spans="14:28">
      <c r="N197" s="3"/>
      <c r="O197" s="3"/>
    </row>
    <row r="198" spans="14:28">
      <c r="N198" s="3"/>
      <c r="O198" s="3"/>
    </row>
    <row r="199" spans="14:28">
      <c r="N199" s="43"/>
      <c r="O199" s="3"/>
    </row>
    <row r="200" spans="14:28">
      <c r="N200" s="3"/>
      <c r="O200" s="18"/>
    </row>
    <row r="201" spans="14:28">
      <c r="N201" s="3"/>
      <c r="O201" s="3"/>
    </row>
    <row r="202" spans="14:28">
      <c r="N202" s="3"/>
      <c r="O202" s="3"/>
    </row>
    <row r="203" spans="14:28">
      <c r="N203" s="3"/>
      <c r="O203" s="3"/>
    </row>
    <row r="204" spans="14:28">
      <c r="N204" s="3"/>
      <c r="O204" s="3"/>
    </row>
    <row r="205" spans="14:28">
      <c r="N205" s="3"/>
      <c r="O205" s="3"/>
    </row>
    <row r="206" spans="14:28">
      <c r="N206" s="3"/>
      <c r="O206" s="3"/>
    </row>
    <row r="207" spans="14:28">
      <c r="N207" s="3"/>
      <c r="O207" s="3"/>
    </row>
    <row r="208" spans="14:28">
      <c r="N208" s="3"/>
      <c r="O208" s="3"/>
    </row>
    <row r="209" spans="14:15">
      <c r="N209" s="3"/>
      <c r="O209" s="3"/>
    </row>
    <row r="210" spans="14:15">
      <c r="N210" s="3"/>
      <c r="O210" s="25"/>
    </row>
    <row r="211" spans="14:15">
      <c r="N211" s="3"/>
      <c r="O211" s="25"/>
    </row>
    <row r="212" spans="14:15">
      <c r="O212" s="25"/>
    </row>
    <row r="213" spans="14:15">
      <c r="O213" s="25"/>
    </row>
    <row r="214" spans="14:15">
      <c r="O214" s="25"/>
    </row>
    <row r="215" spans="14:15">
      <c r="O215" s="25"/>
    </row>
    <row r="216" spans="14:15">
      <c r="O216" s="25"/>
    </row>
    <row r="217" spans="14:15">
      <c r="O217" s="25"/>
    </row>
    <row r="218" spans="14:15">
      <c r="O218" s="3"/>
    </row>
    <row r="219" spans="14:15">
      <c r="O219" s="3"/>
    </row>
    <row r="220" spans="14:15">
      <c r="O220" s="3"/>
    </row>
    <row r="221" spans="14:15">
      <c r="O221" s="3"/>
    </row>
    <row r="222" spans="14:15">
      <c r="O222" s="3"/>
    </row>
    <row r="223" spans="14:15">
      <c r="O223" s="3"/>
    </row>
    <row r="224" spans="14:15">
      <c r="O224" s="3"/>
    </row>
    <row r="225" spans="15:15">
      <c r="O225" s="3"/>
    </row>
    <row r="226" spans="15:15">
      <c r="O226" s="3"/>
    </row>
    <row r="227" spans="15:15">
      <c r="O227" s="18"/>
    </row>
    <row r="228" spans="15:15">
      <c r="O228" s="3"/>
    </row>
    <row r="229" spans="15:15">
      <c r="O229" s="3"/>
    </row>
    <row r="230" spans="15:15">
      <c r="O230" s="3"/>
    </row>
    <row r="231" spans="15:15">
      <c r="O231" s="3"/>
    </row>
    <row r="232" spans="15:15">
      <c r="O232" s="3"/>
    </row>
    <row r="233" spans="15:15">
      <c r="O233" s="3"/>
    </row>
    <row r="234" spans="15:15">
      <c r="O234" s="3"/>
    </row>
    <row r="235" spans="15:15">
      <c r="O235" s="3"/>
    </row>
    <row r="236" spans="15:15">
      <c r="O236" s="3"/>
    </row>
    <row r="237" spans="15:15">
      <c r="O237" s="3"/>
    </row>
    <row r="238" spans="15:15">
      <c r="O238" s="3"/>
    </row>
    <row r="239" spans="15:15">
      <c r="O239" s="3"/>
    </row>
    <row r="240" spans="15:15">
      <c r="O240" s="3"/>
    </row>
    <row r="241" spans="15:15">
      <c r="O241" s="3"/>
    </row>
    <row r="242" spans="15:15">
      <c r="O242" s="3"/>
    </row>
    <row r="243" spans="15:15">
      <c r="O243" s="3"/>
    </row>
  </sheetData>
  <sortState ref="N4:AB23">
    <sortCondition ref="Z4:Z23"/>
    <sortCondition ref="W4:W23"/>
  </sortState>
  <mergeCells count="8">
    <mergeCell ref="H1:L1"/>
    <mergeCell ref="B1:G1"/>
    <mergeCell ref="AC40:AC41"/>
    <mergeCell ref="AC44:AC45"/>
    <mergeCell ref="AJ3:AJ18"/>
    <mergeCell ref="A2:C2"/>
    <mergeCell ref="E2:H2"/>
    <mergeCell ref="J2:L2"/>
  </mergeCells>
  <phoneticPr fontId="2"/>
  <conditionalFormatting sqref="AC4:AC23">
    <cfRule type="containsText" dxfId="31" priority="172" operator="containsText" text="B">
      <formula>NOT(ISERROR(SEARCH("B",AC4)))</formula>
    </cfRule>
    <cfRule type="containsText" dxfId="30" priority="174" operator="containsText" text="A">
      <formula>NOT(ISERROR(SEARCH("A",AC4)))</formula>
    </cfRule>
  </conditionalFormatting>
  <conditionalFormatting sqref="AC4:AC23">
    <cfRule type="cellIs" dxfId="29" priority="169" operator="equal">
      <formula>"C"</formula>
    </cfRule>
  </conditionalFormatting>
  <conditionalFormatting sqref="AC4:AC23">
    <cfRule type="containsText" dxfId="28" priority="166" operator="containsText" text="F">
      <formula>NOT(ISERROR(SEARCH("F",AC4)))</formula>
    </cfRule>
    <cfRule type="containsText" dxfId="27" priority="167" operator="containsText" text="E">
      <formula>NOT(ISERROR(SEARCH("E",AC4)))</formula>
    </cfRule>
    <cfRule type="containsText" dxfId="26" priority="168" operator="containsText" text="D">
      <formula>NOT(ISERROR(SEARCH("D",AC4)))</formula>
    </cfRule>
  </conditionalFormatting>
  <conditionalFormatting sqref="AA4:AA39 AA60:AA193">
    <cfRule type="containsText" dxfId="25" priority="117" operator="containsText" text="B">
      <formula>NOT(ISERROR(SEARCH("B",AA4)))</formula>
    </cfRule>
    <cfRule type="containsText" dxfId="24" priority="118" operator="containsText" text="A">
      <formula>NOT(ISERROR(SEARCH("A",AA4)))</formula>
    </cfRule>
  </conditionalFormatting>
  <conditionalFormatting sqref="AA4:AA39 AA60:AA193">
    <cfRule type="cellIs" dxfId="23" priority="116" operator="equal">
      <formula>"C"</formula>
    </cfRule>
  </conditionalFormatting>
  <conditionalFormatting sqref="AA4:AA39 AA60:AA193">
    <cfRule type="containsText" dxfId="22" priority="113" operator="containsText" text="F">
      <formula>NOT(ISERROR(SEARCH("F",AA4)))</formula>
    </cfRule>
    <cfRule type="containsText" dxfId="21" priority="114" operator="containsText" text="E">
      <formula>NOT(ISERROR(SEARCH("E",AA4)))</formula>
    </cfRule>
    <cfRule type="containsText" dxfId="20" priority="115" operator="containsText" text="D">
      <formula>NOT(ISERROR(SEARCH("D",AA4)))</formula>
    </cfRule>
  </conditionalFormatting>
  <conditionalFormatting sqref="AF50:AF56">
    <cfRule type="expression" dxfId="19" priority="68">
      <formula>MOD(CODE(UPPER(AF50)),6)=3</formula>
    </cfRule>
  </conditionalFormatting>
  <conditionalFormatting sqref="AF50:AF56">
    <cfRule type="expression" dxfId="18" priority="50">
      <formula>MOD(CODE(UPPER(AF50)),6)=5</formula>
    </cfRule>
    <cfRule type="expression" dxfId="17" priority="64">
      <formula>MOD(CODE(UPPER(AF50)),6)=0</formula>
    </cfRule>
  </conditionalFormatting>
  <conditionalFormatting sqref="AF50:AF56">
    <cfRule type="expression" dxfId="16" priority="66">
      <formula>MOD(CODE(UPPER(AF50)),6)=1</formula>
    </cfRule>
  </conditionalFormatting>
  <conditionalFormatting sqref="AF50:AF56">
    <cfRule type="expression" dxfId="15" priority="65">
      <formula>MOD(CODE(UPPER(AF50)),6)=2</formula>
    </cfRule>
    <cfRule type="expression" dxfId="14" priority="67">
      <formula>MOD(CODE(UPPER(AF50)),6)=4</formula>
    </cfRule>
  </conditionalFormatting>
  <conditionalFormatting sqref="AF61">
    <cfRule type="expression" dxfId="13" priority="56">
      <formula>MOD(CODE(UPPER(AF61)),6)=0</formula>
    </cfRule>
  </conditionalFormatting>
  <conditionalFormatting sqref="AA40:AA59">
    <cfRule type="expression" dxfId="12" priority="37">
      <formula>MOD(CODE(UPPER(AA40)),6)=3</formula>
    </cfRule>
  </conditionalFormatting>
  <conditionalFormatting sqref="AA40:AA59">
    <cfRule type="expression" dxfId="11" priority="32">
      <formula>MOD(CODE(UPPER(AA40)),6)=5</formula>
    </cfRule>
    <cfRule type="expression" dxfId="10" priority="33">
      <formula>MOD(CODE(UPPER(AA40)),6)=0</formula>
    </cfRule>
  </conditionalFormatting>
  <conditionalFormatting sqref="AA40:AA59">
    <cfRule type="expression" dxfId="9" priority="35">
      <formula>MOD(CODE(UPPER(AA40)),6)=1</formula>
    </cfRule>
  </conditionalFormatting>
  <conditionalFormatting sqref="AA40:AA59">
    <cfRule type="expression" dxfId="8" priority="34">
      <formula>MOD(CODE(UPPER(AA40)),6)=2</formula>
    </cfRule>
    <cfRule type="expression" dxfId="7" priority="36">
      <formula>MOD(CODE(UPPER(AA40)),6)=4</formula>
    </cfRule>
  </conditionalFormatting>
  <conditionalFormatting sqref="J4:J184">
    <cfRule type="expression" dxfId="6" priority="7">
      <formula>MOD(CODE(UPPER(J4)),6)=3</formula>
    </cfRule>
  </conditionalFormatting>
  <conditionalFormatting sqref="J4:J184">
    <cfRule type="expression" dxfId="5" priority="2">
      <formula>MOD(CODE(UPPER(J4)),6)=5</formula>
    </cfRule>
    <cfRule type="expression" dxfId="4" priority="3">
      <formula>MOD(CODE(UPPER(J4)),6)=0</formula>
    </cfRule>
  </conditionalFormatting>
  <conditionalFormatting sqref="J4:J184">
    <cfRule type="expression" dxfId="3" priority="5">
      <formula>MOD(CODE(UPPER(J4)),6)=1</formula>
    </cfRule>
  </conditionalFormatting>
  <conditionalFormatting sqref="J4:J184">
    <cfRule type="expression" dxfId="2" priority="4">
      <formula>MOD(CODE(UPPER(J4)),6)=2</formula>
    </cfRule>
    <cfRule type="expression" dxfId="1" priority="6">
      <formula>MOD(CODE(UPPER(J4)),6)=4</formula>
    </cfRule>
  </conditionalFormatting>
  <conditionalFormatting sqref="P4:P184">
    <cfRule type="duplicateValues" dxfId="0" priority="1"/>
  </conditionalFormatting>
  <pageMargins left="0.5" right="0.5" top="0.5" bottom="0.5" header="0.5" footer="0.5"/>
  <ignoredErrors>
    <ignoredError sqref="AN8:AQ10 AS8:JO10" numberStoredAsText="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Groups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Steve Draper</cp:lastModifiedBy>
  <cp:lastPrinted>2013-07-15T19:03:05Z</cp:lastPrinted>
  <dcterms:created xsi:type="dcterms:W3CDTF">2010-10-24T18:31:08Z</dcterms:created>
  <dcterms:modified xsi:type="dcterms:W3CDTF">2013-07-17T16:07:25Z</dcterms:modified>
</cp:coreProperties>
</file>